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zał. Nr 1" sheetId="1" r:id="rId1"/>
  </sheets>
  <definedNames>
    <definedName name="_FilterDatabase_0" localSheetId="0">'zał. Nr 1'!$A$6:$V$124</definedName>
    <definedName name="_FilterDatabase_0_0" localSheetId="0">'zał. Nr 1'!$A$6:$V$128</definedName>
    <definedName name="_FilterDatabase_0_0_0" localSheetId="0">'zał. Nr 1'!$A$6:$V$124</definedName>
    <definedName name="_xlnm._FilterDatabase" localSheetId="0">'zał. Nr 1'!$A$6:$V$140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47" i="1" l="1"/>
  <c r="N147" i="1"/>
  <c r="M147" i="1"/>
  <c r="P146" i="1"/>
  <c r="P145" i="1"/>
  <c r="P144" i="1"/>
  <c r="P147" i="1" s="1"/>
  <c r="P142" i="1"/>
  <c r="M142" i="1"/>
  <c r="O140" i="1"/>
  <c r="N140" i="1"/>
  <c r="M140" i="1"/>
  <c r="P139" i="1"/>
  <c r="P138" i="1"/>
  <c r="P137" i="1"/>
  <c r="P140" i="1" s="1"/>
  <c r="P135" i="1"/>
  <c r="M135" i="1"/>
  <c r="O133" i="1"/>
  <c r="N133" i="1"/>
  <c r="M133" i="1"/>
  <c r="P132" i="1"/>
  <c r="P133" i="1" s="1"/>
  <c r="P131" i="1"/>
  <c r="P130" i="1"/>
  <c r="P129" i="1"/>
  <c r="P127" i="1"/>
  <c r="M127" i="1"/>
  <c r="P126" i="1"/>
  <c r="P125" i="1"/>
  <c r="O123" i="1"/>
  <c r="N123" i="1"/>
  <c r="M123" i="1"/>
  <c r="P122" i="1"/>
  <c r="P121" i="1"/>
  <c r="P120" i="1"/>
  <c r="P119" i="1"/>
  <c r="P118" i="1"/>
  <c r="P123" i="1" s="1"/>
  <c r="P116" i="1"/>
  <c r="M116" i="1"/>
  <c r="O114" i="1"/>
  <c r="N114" i="1"/>
  <c r="M114" i="1"/>
  <c r="P113" i="1"/>
  <c r="P112" i="1"/>
  <c r="P111" i="1"/>
  <c r="P110" i="1"/>
  <c r="P109" i="1"/>
  <c r="P108" i="1"/>
  <c r="P107" i="1"/>
  <c r="P114" i="1" s="1"/>
  <c r="P105" i="1"/>
  <c r="M105" i="1"/>
  <c r="P103" i="1"/>
  <c r="O103" i="1"/>
  <c r="M103" i="1"/>
  <c r="P93" i="1"/>
  <c r="M93" i="1"/>
  <c r="O91" i="1"/>
  <c r="N91" i="1"/>
  <c r="N103" i="1" s="1"/>
  <c r="M91" i="1"/>
  <c r="P91" i="1" s="1"/>
  <c r="P90" i="1"/>
  <c r="P89" i="1"/>
  <c r="P88" i="1"/>
  <c r="P87" i="1"/>
  <c r="P85" i="1"/>
  <c r="M85" i="1"/>
  <c r="P83" i="1"/>
  <c r="O83" i="1"/>
  <c r="N83" i="1"/>
  <c r="M83" i="1"/>
  <c r="P82" i="1"/>
  <c r="P81" i="1"/>
  <c r="P80" i="1"/>
  <c r="P79" i="1"/>
  <c r="P78" i="1"/>
  <c r="P77" i="1"/>
  <c r="P76" i="1"/>
  <c r="P75" i="1"/>
  <c r="P74" i="1"/>
  <c r="P72" i="1"/>
  <c r="M72" i="1"/>
  <c r="O70" i="1"/>
  <c r="O149" i="1" s="1"/>
  <c r="N70" i="1"/>
  <c r="M70" i="1"/>
  <c r="M149" i="1" s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70" i="1" s="1"/>
  <c r="P149" i="1" l="1"/>
  <c r="N149" i="1"/>
</calcChain>
</file>

<file path=xl/sharedStrings.xml><?xml version="1.0" encoding="utf-8"?>
<sst xmlns="http://schemas.openxmlformats.org/spreadsheetml/2006/main" count="1577" uniqueCount="383">
  <si>
    <r>
      <rPr>
        <b/>
        <sz val="12"/>
        <color rgb="FF000000"/>
        <rFont val="Arial"/>
        <family val="2"/>
        <charset val="238"/>
      </rPr>
      <t>SZCZEGÓŁOWY</t>
    </r>
    <r>
      <rPr>
        <sz val="12"/>
        <color rgb="FF000000"/>
        <rFont val="Arial"/>
        <family val="2"/>
        <charset val="238"/>
      </rPr>
      <t xml:space="preserve"> </t>
    </r>
    <r>
      <rPr>
        <b/>
        <sz val="12"/>
        <color rgb="FF000000"/>
        <rFont val="Arial"/>
        <family val="2"/>
        <charset val="238"/>
      </rPr>
      <t>OPIS PRZEDMIOTU ZAMÓWIENIA</t>
    </r>
  </si>
  <si>
    <r>
      <rPr>
        <sz val="12"/>
        <color rgb="FF000000"/>
        <rFont val="Arial"/>
        <family val="2"/>
        <charset val="238"/>
      </rPr>
      <t xml:space="preserve">Przedmiotem zamówienia jest Zakup Energii Elektrycznej do obiektów </t>
    </r>
    <r>
      <rPr>
        <b/>
        <sz val="12"/>
        <color rgb="FF000000"/>
        <rFont val="Arial"/>
        <family val="2"/>
        <charset val="238"/>
      </rPr>
      <t>Zamawiającego</t>
    </r>
    <r>
      <rPr>
        <sz val="12"/>
        <color rgb="FF000000"/>
        <rFont val="Arial"/>
        <family val="2"/>
        <charset val="238"/>
      </rPr>
      <t>.</t>
    </r>
  </si>
  <si>
    <r>
      <rPr>
        <sz val="12"/>
        <color rgb="FF000000"/>
        <rFont val="Arial"/>
        <family val="2"/>
        <charset val="238"/>
      </rPr>
      <t>Poniższa tabela przedstawia obiekty objęte przedmiotem zamówienia  na rok</t>
    </r>
    <r>
      <rPr>
        <b/>
        <sz val="12"/>
        <color rgb="FF000000"/>
        <rFont val="Arial"/>
        <family val="2"/>
        <charset val="238"/>
      </rPr>
      <t xml:space="preserve"> 2019</t>
    </r>
  </si>
  <si>
    <t>1.1. Gmina Mokrsko - PPE oświetlenia drogowego (NIP: 8321979374)</t>
  </si>
  <si>
    <t>L.p.</t>
  </si>
  <si>
    <t xml:space="preserve">Punkt odbioru </t>
  </si>
  <si>
    <t>Rodzaj punktu poboru</t>
  </si>
  <si>
    <t>Adres
(miejscowość)</t>
  </si>
  <si>
    <t>Adres
(ulica)</t>
  </si>
  <si>
    <t>Nr pos.
ST</t>
  </si>
  <si>
    <t>Kod pocztowy</t>
  </si>
  <si>
    <t>Poczta</t>
  </si>
  <si>
    <t>Numer PPE</t>
  </si>
  <si>
    <t>Numer licznika</t>
  </si>
  <si>
    <t>Taryfa</t>
  </si>
  <si>
    <t>Moc umowna
[kW]</t>
  </si>
  <si>
    <t>Rzeczywiste zużycie energii [kWh]
w okresie
od 01.01.2017 r.
do 31.12.2017 r.</t>
  </si>
  <si>
    <t>Szacowane zużycie energii [kWh]
w okresie
od 01.01.2019 r.
do 31.12.2019 r.</t>
  </si>
  <si>
    <t>Umowa</t>
  </si>
  <si>
    <t>Dostawca energii</t>
  </si>
  <si>
    <t>Czas twania umowy</t>
  </si>
  <si>
    <t>Okres wypowiedzenia</t>
  </si>
  <si>
    <t>OSD</t>
  </si>
  <si>
    <t>Oddział OSD</t>
  </si>
  <si>
    <t>1 strefa</t>
  </si>
  <si>
    <t>2 strefa</t>
  </si>
  <si>
    <t xml:space="preserve">1. </t>
  </si>
  <si>
    <t>Gmina Mokrsko</t>
  </si>
  <si>
    <t>oświetlenie drogowe</t>
  </si>
  <si>
    <t>Brzeziny</t>
  </si>
  <si>
    <t>St.7-0242</t>
  </si>
  <si>
    <t>98-345</t>
  </si>
  <si>
    <t>Mokrsko</t>
  </si>
  <si>
    <t>PLZELD070021260192</t>
  </si>
  <si>
    <t>00219233</t>
  </si>
  <si>
    <t>C11o</t>
  </si>
  <si>
    <t>kompleksowa</t>
  </si>
  <si>
    <t>PGE Obrót SA</t>
  </si>
  <si>
    <t>PGE Dystrybucja SA</t>
  </si>
  <si>
    <t>Sieradz</t>
  </si>
  <si>
    <t xml:space="preserve">2. </t>
  </si>
  <si>
    <t>Chotów</t>
  </si>
  <si>
    <t>PLZELD070021460115</t>
  </si>
  <si>
    <t xml:space="preserve">3. </t>
  </si>
  <si>
    <t>PLZELD070562760119</t>
  </si>
  <si>
    <t xml:space="preserve">4. </t>
  </si>
  <si>
    <t>Chotów 1</t>
  </si>
  <si>
    <t>St.7-0167</t>
  </si>
  <si>
    <t>PLZELD070021380107</t>
  </si>
  <si>
    <t xml:space="preserve">5. </t>
  </si>
  <si>
    <t>PLZELD070030400136</t>
  </si>
  <si>
    <t xml:space="preserve">6. </t>
  </si>
  <si>
    <t>Chotów 2</t>
  </si>
  <si>
    <t>St.7-0675</t>
  </si>
  <si>
    <t>PLZELD070021390108</t>
  </si>
  <si>
    <t xml:space="preserve">7. </t>
  </si>
  <si>
    <t>PLZELD070030390135</t>
  </si>
  <si>
    <t xml:space="preserve">8. </t>
  </si>
  <si>
    <t>Jasna Góra</t>
  </si>
  <si>
    <t>PLZELD070568920153</t>
  </si>
  <si>
    <t>09159461</t>
  </si>
  <si>
    <t xml:space="preserve">9. </t>
  </si>
  <si>
    <t>Kocilew</t>
  </si>
  <si>
    <t>St.7-0285</t>
  </si>
  <si>
    <t>PLZELD070021240190</t>
  </si>
  <si>
    <t xml:space="preserve">10. </t>
  </si>
  <si>
    <t>Komorniki</t>
  </si>
  <si>
    <t>Kol.</t>
  </si>
  <si>
    <t>St.7-0293</t>
  </si>
  <si>
    <t>PLZELD070021300196</t>
  </si>
  <si>
    <t>92034375</t>
  </si>
  <si>
    <t xml:space="preserve">11. </t>
  </si>
  <si>
    <t>Komorniki 1</t>
  </si>
  <si>
    <t>St.7-0048</t>
  </si>
  <si>
    <t>PLZELD070021280194</t>
  </si>
  <si>
    <t>01180696</t>
  </si>
  <si>
    <t xml:space="preserve">12. </t>
  </si>
  <si>
    <t>PLZELD070030440140</t>
  </si>
  <si>
    <t xml:space="preserve">13. </t>
  </si>
  <si>
    <t>Komorniki 2</t>
  </si>
  <si>
    <t>6
St.7-0465</t>
  </si>
  <si>
    <t>PLZELD070021270193</t>
  </si>
  <si>
    <t xml:space="preserve">14. </t>
  </si>
  <si>
    <t>St.7-0465</t>
  </si>
  <si>
    <t>PLZELD070030450141</t>
  </si>
  <si>
    <t xml:space="preserve">15. </t>
  </si>
  <si>
    <t>Krzyworzeka 1</t>
  </si>
  <si>
    <t>PLZELD070021120178</t>
  </si>
  <si>
    <t xml:space="preserve">16. </t>
  </si>
  <si>
    <t>Krzyworzeka 2</t>
  </si>
  <si>
    <t>St.7-0084</t>
  </si>
  <si>
    <t>PLZELD070030370133</t>
  </si>
  <si>
    <t xml:space="preserve">17. </t>
  </si>
  <si>
    <t>Krzyworzeka 3</t>
  </si>
  <si>
    <t>St.7-0085</t>
  </si>
  <si>
    <t>PLZELD070021140180</t>
  </si>
  <si>
    <t xml:space="preserve">18. </t>
  </si>
  <si>
    <t>Krzyworzeka 4</t>
  </si>
  <si>
    <t>St.7-0421</t>
  </si>
  <si>
    <t>PLZELD070021180184</t>
  </si>
  <si>
    <t xml:space="preserve">19. </t>
  </si>
  <si>
    <t>PLZELD070030380134</t>
  </si>
  <si>
    <t xml:space="preserve">20. </t>
  </si>
  <si>
    <t>Krzyworzeka 5</t>
  </si>
  <si>
    <t>PLZELD070021150181</t>
  </si>
  <si>
    <t xml:space="preserve">21. </t>
  </si>
  <si>
    <t>Krzyworzeka 6</t>
  </si>
  <si>
    <t>St.7-0967</t>
  </si>
  <si>
    <t>PLZELD070030550151</t>
  </si>
  <si>
    <t>01278507</t>
  </si>
  <si>
    <t xml:space="preserve">22. </t>
  </si>
  <si>
    <t>Krzyworzeka 7</t>
  </si>
  <si>
    <t>St.7-0968</t>
  </si>
  <si>
    <t>PLZELD070021160182</t>
  </si>
  <si>
    <t>83329332</t>
  </si>
  <si>
    <t xml:space="preserve">23. </t>
  </si>
  <si>
    <t>Krzyworzeka 8</t>
  </si>
  <si>
    <t>St.7-0969</t>
  </si>
  <si>
    <t>PLZELD070021170183</t>
  </si>
  <si>
    <t>93615305</t>
  </si>
  <si>
    <t xml:space="preserve">24. </t>
  </si>
  <si>
    <t>Lasek</t>
  </si>
  <si>
    <t>St.7-0290</t>
  </si>
  <si>
    <t>PLZELD070021250191</t>
  </si>
  <si>
    <t xml:space="preserve">25. </t>
  </si>
  <si>
    <t>Lipie</t>
  </si>
  <si>
    <t>St.7-0878</t>
  </si>
  <si>
    <t>PLZELD070021220188</t>
  </si>
  <si>
    <t xml:space="preserve">26. </t>
  </si>
  <si>
    <t>Mątewki</t>
  </si>
  <si>
    <t>St.7-0126</t>
  </si>
  <si>
    <t>PLZELD070021360105</t>
  </si>
  <si>
    <t xml:space="preserve">27. </t>
  </si>
  <si>
    <t>Mątewki Kol.</t>
  </si>
  <si>
    <t>St.7-1007</t>
  </si>
  <si>
    <t>PLZELD070030520148</t>
  </si>
  <si>
    <t xml:space="preserve">28. </t>
  </si>
  <si>
    <t>Osiedle</t>
  </si>
  <si>
    <t>St.7-1008</t>
  </si>
  <si>
    <t>PLZELD070021200186</t>
  </si>
  <si>
    <t xml:space="preserve">29. </t>
  </si>
  <si>
    <t>Mamzerówka</t>
  </si>
  <si>
    <t>St.7-1006</t>
  </si>
  <si>
    <t>PLZELD070021370106</t>
  </si>
  <si>
    <t xml:space="preserve">30. </t>
  </si>
  <si>
    <t>(POM)</t>
  </si>
  <si>
    <t>St.7-023</t>
  </si>
  <si>
    <t>PLZELD070030570153</t>
  </si>
  <si>
    <t xml:space="preserve">31. </t>
  </si>
  <si>
    <t>(Paszarnia /Korea)</t>
  </si>
  <si>
    <t>St.7-0934</t>
  </si>
  <si>
    <t>PLZELD070030580154</t>
  </si>
  <si>
    <t xml:space="preserve">32. </t>
  </si>
  <si>
    <t>PLZELD070607240105</t>
  </si>
  <si>
    <t xml:space="preserve">33. </t>
  </si>
  <si>
    <t>Mokrsko 1</t>
  </si>
  <si>
    <t>St.7-0047</t>
  </si>
  <si>
    <t>PLZELD070030560152</t>
  </si>
  <si>
    <t>09996078</t>
  </si>
  <si>
    <t xml:space="preserve">34. </t>
  </si>
  <si>
    <t>Mokrsko 2</t>
  </si>
  <si>
    <t>St.7-0046</t>
  </si>
  <si>
    <t>PLZELD070030540150</t>
  </si>
  <si>
    <t xml:space="preserve">35. </t>
  </si>
  <si>
    <t>Mokrsko 4</t>
  </si>
  <si>
    <t>St.7-0933</t>
  </si>
  <si>
    <t>PLZELD070030500146</t>
  </si>
  <si>
    <t xml:space="preserve">36. </t>
  </si>
  <si>
    <t>Mokrsko 5</t>
  </si>
  <si>
    <t>(Kośnik)</t>
  </si>
  <si>
    <t>St.7-0935</t>
  </si>
  <si>
    <t>PLZELD070021190185</t>
  </si>
  <si>
    <t xml:space="preserve">37. </t>
  </si>
  <si>
    <t>PLZELD070030470143</t>
  </si>
  <si>
    <t xml:space="preserve">38. </t>
  </si>
  <si>
    <t>Mokrsko 6</t>
  </si>
  <si>
    <t>St.7-1185</t>
  </si>
  <si>
    <t>PLZELD070021210187</t>
  </si>
  <si>
    <t>39.</t>
  </si>
  <si>
    <t>Mokrsko 9</t>
  </si>
  <si>
    <t>St.7-1451</t>
  </si>
  <si>
    <t>PLZELD070559800114</t>
  </si>
  <si>
    <t>C11</t>
  </si>
  <si>
    <t>40.</t>
  </si>
  <si>
    <t>Mokrsko 8</t>
  </si>
  <si>
    <t>St.7-1450</t>
  </si>
  <si>
    <t>PLZELD070021070173</t>
  </si>
  <si>
    <t xml:space="preserve">41. </t>
  </si>
  <si>
    <t>PLZELD070030460142</t>
  </si>
  <si>
    <t xml:space="preserve">42. </t>
  </si>
  <si>
    <t>Motyl</t>
  </si>
  <si>
    <t>St.7-0877</t>
  </si>
  <si>
    <t>PLZELD070021230189</t>
  </si>
  <si>
    <t xml:space="preserve">43. </t>
  </si>
  <si>
    <t>Orzechowiec</t>
  </si>
  <si>
    <t>St.7-0284</t>
  </si>
  <si>
    <t>PLZELD070021290195</t>
  </si>
  <si>
    <t xml:space="preserve">44. </t>
  </si>
  <si>
    <t>Ożarów</t>
  </si>
  <si>
    <t>PGR</t>
  </si>
  <si>
    <t>St.7-1127</t>
  </si>
  <si>
    <t>PLZELD070021350104</t>
  </si>
  <si>
    <t xml:space="preserve">45. </t>
  </si>
  <si>
    <t>PLZELD070030430139</t>
  </si>
  <si>
    <t xml:space="preserve">46. </t>
  </si>
  <si>
    <t>(Młyn)</t>
  </si>
  <si>
    <t>St. 7-0282</t>
  </si>
  <si>
    <t>PLZELD070030480144</t>
  </si>
  <si>
    <t>92034393</t>
  </si>
  <si>
    <t xml:space="preserve">47. </t>
  </si>
  <si>
    <t>Nowy Folwark</t>
  </si>
  <si>
    <t>PLZELD070021490118</t>
  </si>
  <si>
    <t xml:space="preserve">48. </t>
  </si>
  <si>
    <t>Stanisławów 1</t>
  </si>
  <si>
    <t>St.7-0995</t>
  </si>
  <si>
    <t>PLZELD070021420111</t>
  </si>
  <si>
    <t xml:space="preserve">49. </t>
  </si>
  <si>
    <t>Stanisławów 2</t>
  </si>
  <si>
    <t>St.7-1130</t>
  </si>
  <si>
    <t>PLZELD070021430112</t>
  </si>
  <si>
    <t xml:space="preserve">50. </t>
  </si>
  <si>
    <t>Sikornik</t>
  </si>
  <si>
    <t>PLZELD070035410152</t>
  </si>
  <si>
    <t xml:space="preserve">51. </t>
  </si>
  <si>
    <t>Ożarów 1</t>
  </si>
  <si>
    <t>St.7-0064</t>
  </si>
  <si>
    <t>PLZELD070021310100</t>
  </si>
  <si>
    <t xml:space="preserve">52. </t>
  </si>
  <si>
    <t>Ożarów 2</t>
  </si>
  <si>
    <t>St.7-0466</t>
  </si>
  <si>
    <t>PLZELD070021400109</t>
  </si>
  <si>
    <t xml:space="preserve">53. </t>
  </si>
  <si>
    <t>PLZELD070030410137</t>
  </si>
  <si>
    <t xml:space="preserve">54. </t>
  </si>
  <si>
    <t>Ożarów 3</t>
  </si>
  <si>
    <t>St.7-1125</t>
  </si>
  <si>
    <t>PLZELD070030490145</t>
  </si>
  <si>
    <t xml:space="preserve">55. </t>
  </si>
  <si>
    <t>Ożarów 4</t>
  </si>
  <si>
    <t>St.7-1126</t>
  </si>
  <si>
    <t>PLZELD070021330102</t>
  </si>
  <si>
    <t xml:space="preserve">56. </t>
  </si>
  <si>
    <t>PLZELD070030420138</t>
  </si>
  <si>
    <t xml:space="preserve">57. </t>
  </si>
  <si>
    <t>Ożarów-Towarzystwo 1</t>
  </si>
  <si>
    <t>St.7-0462</t>
  </si>
  <si>
    <t>PLZELD070021320101</t>
  </si>
  <si>
    <t xml:space="preserve">58. </t>
  </si>
  <si>
    <t>Ożarów-Towarzystwo 2</t>
  </si>
  <si>
    <t>St.7-1129</t>
  </si>
  <si>
    <t>PLZELD070021340103</t>
  </si>
  <si>
    <t xml:space="preserve">59. </t>
  </si>
  <si>
    <t>Słupsko</t>
  </si>
  <si>
    <t>PLZELD070021500119</t>
  </si>
  <si>
    <t xml:space="preserve">60. </t>
  </si>
  <si>
    <t>St.7-0127</t>
  </si>
  <si>
    <t>PLZELD070030510147</t>
  </si>
  <si>
    <t xml:space="preserve">61. </t>
  </si>
  <si>
    <t>dz. 96</t>
  </si>
  <si>
    <t>PLZELD070595170159</t>
  </si>
  <si>
    <t>62..</t>
  </si>
  <si>
    <t>(Mątewki)</t>
  </si>
  <si>
    <t>PLZELD070595180160</t>
  </si>
  <si>
    <t xml:space="preserve">63. </t>
  </si>
  <si>
    <t>Zmyślona</t>
  </si>
  <si>
    <t>St.7-0292</t>
  </si>
  <si>
    <t>PLZELD070030530149</t>
  </si>
  <si>
    <t>01279282</t>
  </si>
  <si>
    <t>suma:</t>
  </si>
  <si>
    <t>kWh</t>
  </si>
  <si>
    <t>1.2. Gmina Mokrsko - pozostałe PPE Gminy Mokrsko (NIP: 8321979374)</t>
  </si>
  <si>
    <t>64.</t>
  </si>
  <si>
    <t>269B</t>
  </si>
  <si>
    <t>PLZELD070035400151</t>
  </si>
  <si>
    <t>65.</t>
  </si>
  <si>
    <t>PLZELD070035380149</t>
  </si>
  <si>
    <t>00165909</t>
  </si>
  <si>
    <t>C12a</t>
  </si>
  <si>
    <t>66.</t>
  </si>
  <si>
    <t>PLZELD070035430154</t>
  </si>
  <si>
    <t>67.</t>
  </si>
  <si>
    <t>Budynek komunalny</t>
  </si>
  <si>
    <t>PLZELD070021110177</t>
  </si>
  <si>
    <t>G11</t>
  </si>
  <si>
    <t>68.</t>
  </si>
  <si>
    <t>PLZELD070185330109</t>
  </si>
  <si>
    <t>69.</t>
  </si>
  <si>
    <t>PLZELD070185170190</t>
  </si>
  <si>
    <t>24848210</t>
  </si>
  <si>
    <t>70.</t>
  </si>
  <si>
    <t>Pałac</t>
  </si>
  <si>
    <t>PLZELD070021080174</t>
  </si>
  <si>
    <t>71.</t>
  </si>
  <si>
    <t>Biblioteka Pałac</t>
  </si>
  <si>
    <t>PLZELD070026170101</t>
  </si>
  <si>
    <t>9050846</t>
  </si>
  <si>
    <t xml:space="preserve">72. </t>
  </si>
  <si>
    <t>Ośr. Pomocy Społ.</t>
  </si>
  <si>
    <t>PLZELD070035370148</t>
  </si>
  <si>
    <t>1.3. Gmina Mokrsko – wodociągi (NIP: 8321979374)</t>
  </si>
  <si>
    <t>Hydrofornia</t>
  </si>
  <si>
    <t>PLZELD070000110114</t>
  </si>
  <si>
    <t>C12b</t>
  </si>
  <si>
    <t>Przepompownia</t>
  </si>
  <si>
    <t>Krzyworzeka</t>
  </si>
  <si>
    <t>PLZELD070035330144</t>
  </si>
  <si>
    <t>94318771</t>
  </si>
  <si>
    <t>Stacja uzdatniania wody</t>
  </si>
  <si>
    <t>PLZELD070000090112</t>
  </si>
  <si>
    <t>01719579</t>
  </si>
  <si>
    <t>C22b</t>
  </si>
  <si>
    <t>PLZELD070035340145</t>
  </si>
  <si>
    <t>1.4. Gmina Mokrsko – obiekty oczyszczalni ścieków (NIP: 8321979374)</t>
  </si>
  <si>
    <t>Oczyszczalnia ścieków</t>
  </si>
  <si>
    <t>PLZELD070000100113</t>
  </si>
  <si>
    <t>Przepompownia ścieków P6</t>
  </si>
  <si>
    <t>PLZELD070592750111</t>
  </si>
  <si>
    <t>PLZELD070021130179</t>
  </si>
  <si>
    <t>00120247</t>
  </si>
  <si>
    <t>Przepompownia ścieków</t>
  </si>
  <si>
    <t>PLZELD070584540163</t>
  </si>
  <si>
    <t>94318765</t>
  </si>
  <si>
    <t>PLZELD070562140154</t>
  </si>
  <si>
    <t>94318767</t>
  </si>
  <si>
    <t>PLZELD070035350146</t>
  </si>
  <si>
    <t>94318772</t>
  </si>
  <si>
    <t>PLZELD070035360147</t>
  </si>
  <si>
    <t>00166093</t>
  </si>
  <si>
    <t>PLZELD070035320143</t>
  </si>
  <si>
    <t>94318762</t>
  </si>
  <si>
    <t>1.5. Gmina Mokrsko - szkoły i przedszkola (NIP: 8321979374)</t>
  </si>
  <si>
    <t>Publiczna Szkoła Podstawowa w Chotowie</t>
  </si>
  <si>
    <t>94 a</t>
  </si>
  <si>
    <t>PLZELD070027600147</t>
  </si>
  <si>
    <t>PLZELD070027580145</t>
  </si>
  <si>
    <t>93615300</t>
  </si>
  <si>
    <t>PLZELD070021410110</t>
  </si>
  <si>
    <t>92659609</t>
  </si>
  <si>
    <t>Zespół Szkoły i Przedszkola w Krzyworzece</t>
  </si>
  <si>
    <t>PLZELD070027560143</t>
  </si>
  <si>
    <t>PLZELD070027570144</t>
  </si>
  <si>
    <t>Zespół Szkół i Przedszkola w Mokrsku</t>
  </si>
  <si>
    <t>PLZELD070003850100</t>
  </si>
  <si>
    <t>01719550</t>
  </si>
  <si>
    <t>Zespół Szkoły i Przedszkola w Ożarowie</t>
  </si>
  <si>
    <t>PLZELD070027590146</t>
  </si>
  <si>
    <t>1.6. Gmina Mokrsko - Ochotnicze Staże Pożarne (NIP: 8321979374)</t>
  </si>
  <si>
    <t>OSP</t>
  </si>
  <si>
    <t>PLZELD070184740147</t>
  </si>
  <si>
    <t>93615473</t>
  </si>
  <si>
    <t>PLZELD070184750148</t>
  </si>
  <si>
    <t>PLZELD070173360173</t>
  </si>
  <si>
    <t>PLZELD070176110157</t>
  </si>
  <si>
    <t>PLZELD070182190183</t>
  </si>
  <si>
    <t>1.7. Gmina Mokrsko – Boiska (NIP: 8321979374)</t>
  </si>
  <si>
    <t xml:space="preserve">105. </t>
  </si>
  <si>
    <t>94/B</t>
  </si>
  <si>
    <t>PLZELD070187710153</t>
  </si>
  <si>
    <t>PLZELD070574820161</t>
  </si>
  <si>
    <t>00278252</t>
  </si>
  <si>
    <t>PLZELD070574450124</t>
  </si>
  <si>
    <t>00280391</t>
  </si>
  <si>
    <t>Zespół sportowy "Orlik"</t>
  </si>
  <si>
    <t>PLZELD070569450109</t>
  </si>
  <si>
    <t>00180739</t>
  </si>
  <si>
    <t>Urząd Gminy Mokrsko</t>
  </si>
  <si>
    <t>PLZELD070187760158</t>
  </si>
  <si>
    <t>1.8. Gmina Mokrsko – Świetlice wiejskie (NIP: 8321979374)</t>
  </si>
  <si>
    <t>Budynek komunalny – świetlica wiejska</t>
  </si>
  <si>
    <t>PLZELD070560900127</t>
  </si>
  <si>
    <t>09722088</t>
  </si>
  <si>
    <t>Świetlica wiejska</t>
  </si>
  <si>
    <t>PLZELD070594950137</t>
  </si>
  <si>
    <t>94B</t>
  </si>
  <si>
    <t>1.9. Gmina Mokrsko – Urząd (NIP: 8321979374)</t>
  </si>
  <si>
    <t>PLZELD070021100176</t>
  </si>
  <si>
    <t>warsztat</t>
  </si>
  <si>
    <t>PLZELD070021440113</t>
  </si>
  <si>
    <t xml:space="preserve">Lokal mieszkalny </t>
  </si>
  <si>
    <t>PLZELD070177840136</t>
  </si>
  <si>
    <t>suma ogólna</t>
  </si>
  <si>
    <t>Szacowane zapotrzebowanie na energię elektryczną dla powyższych obiektów w okresie od 01.01.2019 r. do 31.12.2019 r. wynosi 682 136 kWh</t>
  </si>
  <si>
    <t>Zespół Szkoły i Przedszkola w Komornikach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</si>
</sst>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"/>
  </numFmts>
  <fonts count="13">
    <font>
      <sz val="11"/>
      <color rgb="FF000000"/>
      <name val="Czcionka tekstu podstawowego"/>
      <family val="2"/>
      <charset val="238"/>
    </font>
    <font>
      <b/>
      <sz val="10"/>
      <color rgb="FF000000"/>
      <name val="Czcionka tekstu podstawowego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rgb="FFD9D9D9"/>
      <name val="Czcionka tekstu podstawowego"/>
      <family val="2"/>
      <charset val="238"/>
    </font>
    <font>
      <sz val="6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1"/>
      <color rgb="FFFFFFFF"/>
      <name val="Czcionka tekstu podstawowego"/>
      <family val="2"/>
      <charset val="238"/>
    </font>
    <font>
      <b/>
      <sz val="9"/>
      <color rgb="FFFFFFFF"/>
      <name val="Czcionka tekstu podstawowego"/>
      <family val="2"/>
      <charset val="238"/>
    </font>
    <font>
      <sz val="10"/>
      <color rgb="FFFFFFFF"/>
      <name val="Czcionka tekstu podstawowego"/>
      <charset val="238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  <fill>
      <patternFill patternType="solid">
        <fgColor rgb="FF0D0D0D"/>
        <bgColor rgb="FF000000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39">
    <xf numFmtId="0" fontId="0" fillId="0" borderId="0" xfId="0"/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 wrapText="1" indent="15"/>
    </xf>
    <xf numFmtId="3" fontId="8" fillId="0" borderId="6" xfId="0" applyNumberFormat="1" applyFont="1" applyBorder="1" applyAlignment="1">
      <alignment horizontal="right" vertical="center" wrapText="1" indent="15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0" fontId="9" fillId="4" borderId="9" xfId="0" applyFont="1" applyFill="1" applyBorder="1" applyAlignment="1">
      <alignment horizontal="right" vertical="center" indent="15"/>
    </xf>
    <xf numFmtId="0" fontId="9" fillId="4" borderId="10" xfId="0" applyFont="1" applyFill="1" applyBorder="1" applyAlignment="1">
      <alignment horizontal="right" vertical="center" indent="15"/>
    </xf>
    <xf numFmtId="0" fontId="9" fillId="4" borderId="11" xfId="0" applyFont="1" applyFill="1" applyBorder="1" applyAlignment="1">
      <alignment horizontal="right" vertical="center" indent="15"/>
    </xf>
    <xf numFmtId="0" fontId="10" fillId="4" borderId="11" xfId="0" applyFont="1" applyFill="1" applyBorder="1" applyAlignment="1">
      <alignment horizontal="right" vertical="center" indent="15"/>
    </xf>
    <xf numFmtId="3" fontId="10" fillId="4" borderId="11" xfId="0" applyNumberFormat="1" applyFont="1" applyFill="1" applyBorder="1" applyAlignment="1">
      <alignment horizontal="right" vertical="center" indent="15"/>
    </xf>
    <xf numFmtId="0" fontId="10" fillId="4" borderId="11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right" vertical="center" indent="15"/>
    </xf>
    <xf numFmtId="0" fontId="12" fillId="0" borderId="0" xfId="0" applyFont="1" applyBorder="1" applyAlignment="1">
      <alignment horizontal="left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right" vertical="center" wrapText="1" indent="15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Z151"/>
  <sheetViews>
    <sheetView tabSelected="1" topLeftCell="A103" zoomScale="115" zoomScaleNormal="115" workbookViewId="0">
      <selection activeCell="C109" sqref="C109"/>
    </sheetView>
  </sheetViews>
  <sheetFormatPr defaultRowHeight="14.25" outlineLevelRow="1"/>
  <cols>
    <col min="1" max="1" width="3.375" customWidth="1"/>
    <col min="2" max="2" width="11" customWidth="1"/>
    <col min="3" max="3" width="9.875" customWidth="1"/>
    <col min="4" max="4" width="8.25" customWidth="1"/>
    <col min="5" max="5" width="8" customWidth="1"/>
    <col min="6" max="6" width="5.875" customWidth="1"/>
    <col min="7" max="7" width="5.375" customWidth="1"/>
    <col min="8" max="8" width="7.5" customWidth="1"/>
    <col min="9" max="9" width="12.75" customWidth="1"/>
    <col min="10" max="10" width="33.5" customWidth="1"/>
    <col min="11" max="11" width="4.875" customWidth="1"/>
    <col min="12" max="12" width="20.625" customWidth="1"/>
    <col min="13" max="13" width="29.25" customWidth="1"/>
    <col min="14" max="14" width="5.625" hidden="1" customWidth="1"/>
    <col min="15" max="15" width="26.625" customWidth="1"/>
    <col min="16" max="16" width="35.625" customWidth="1"/>
    <col min="17" max="17" width="7.75" customWidth="1"/>
    <col min="18" max="18" width="5.625" customWidth="1"/>
    <col min="19" max="19" width="5" customWidth="1"/>
    <col min="20" max="20" width="7.125" customWidth="1"/>
    <col min="21" max="21" width="8" customWidth="1"/>
    <col min="22" max="22" width="7.125" hidden="1" customWidth="1"/>
    <col min="23" max="252" width="8.625" customWidth="1"/>
    <col min="253" max="253" width="3.375" customWidth="1"/>
    <col min="254" max="254" width="11" customWidth="1"/>
    <col min="255" max="255" width="9.875" customWidth="1"/>
    <col min="256" max="256" width="8.25" customWidth="1"/>
    <col min="257" max="257" width="8" customWidth="1"/>
    <col min="258" max="258" width="5.875" customWidth="1"/>
    <col min="259" max="259" width="5.375" customWidth="1"/>
    <col min="260" max="260" width="7.5" customWidth="1"/>
    <col min="261" max="261" width="12.75" customWidth="1"/>
    <col min="262" max="262" width="8.625" customWidth="1"/>
    <col min="263" max="263" width="4.875" customWidth="1"/>
    <col min="264" max="264" width="10.5" hidden="1" customWidth="1"/>
    <col min="265" max="265" width="4.25" customWidth="1"/>
    <col min="266" max="267" width="10.375" customWidth="1"/>
    <col min="268" max="268" width="10.5" hidden="1" customWidth="1"/>
    <col min="269" max="269" width="10.625" customWidth="1"/>
    <col min="270" max="270" width="7.75" customWidth="1"/>
    <col min="271" max="271" width="5.625" customWidth="1"/>
    <col min="272" max="272" width="5" customWidth="1"/>
    <col min="273" max="273" width="7.125" customWidth="1"/>
    <col min="274" max="274" width="8" customWidth="1"/>
    <col min="275" max="275" width="7.125" customWidth="1"/>
    <col min="276" max="508" width="8.625" customWidth="1"/>
    <col min="509" max="509" width="3.375" customWidth="1"/>
    <col min="510" max="510" width="11" customWidth="1"/>
    <col min="511" max="511" width="9.875" customWidth="1"/>
    <col min="512" max="512" width="8.25" customWidth="1"/>
    <col min="513" max="513" width="8" customWidth="1"/>
    <col min="514" max="514" width="5.875" customWidth="1"/>
    <col min="515" max="515" width="5.375" customWidth="1"/>
    <col min="516" max="516" width="7.5" customWidth="1"/>
    <col min="517" max="517" width="12.75" customWidth="1"/>
    <col min="518" max="518" width="8.625" customWidth="1"/>
    <col min="519" max="519" width="4.875" customWidth="1"/>
    <col min="520" max="520" width="10.5" hidden="1" customWidth="1"/>
    <col min="521" max="521" width="4.25" customWidth="1"/>
    <col min="522" max="523" width="10.375" customWidth="1"/>
    <col min="524" max="524" width="10.5" hidden="1" customWidth="1"/>
    <col min="525" max="525" width="10.625" customWidth="1"/>
    <col min="526" max="526" width="7.75" customWidth="1"/>
    <col min="527" max="527" width="5.625" customWidth="1"/>
    <col min="528" max="528" width="5" customWidth="1"/>
    <col min="529" max="529" width="7.125" customWidth="1"/>
    <col min="530" max="530" width="8" customWidth="1"/>
    <col min="531" max="531" width="7.125" customWidth="1"/>
    <col min="532" max="764" width="8.625" customWidth="1"/>
    <col min="765" max="765" width="3.375" customWidth="1"/>
    <col min="766" max="766" width="11" customWidth="1"/>
    <col min="767" max="767" width="9.875" customWidth="1"/>
    <col min="768" max="768" width="8.25" customWidth="1"/>
    <col min="769" max="769" width="8" customWidth="1"/>
    <col min="770" max="770" width="5.875" customWidth="1"/>
    <col min="771" max="771" width="5.375" customWidth="1"/>
    <col min="772" max="772" width="7.5" customWidth="1"/>
    <col min="773" max="773" width="12.75" customWidth="1"/>
    <col min="774" max="774" width="8.625" customWidth="1"/>
    <col min="775" max="775" width="4.875" customWidth="1"/>
    <col min="776" max="776" width="10.5" hidden="1" customWidth="1"/>
    <col min="777" max="777" width="4.25" customWidth="1"/>
    <col min="778" max="779" width="10.375" customWidth="1"/>
    <col min="780" max="780" width="10.5" hidden="1" customWidth="1"/>
    <col min="781" max="781" width="10.625" customWidth="1"/>
    <col min="782" max="782" width="7.75" customWidth="1"/>
    <col min="783" max="783" width="5.625" customWidth="1"/>
    <col min="784" max="784" width="5" customWidth="1"/>
    <col min="785" max="785" width="7.125" customWidth="1"/>
    <col min="786" max="786" width="8" customWidth="1"/>
    <col min="787" max="787" width="7.125" customWidth="1"/>
    <col min="788" max="1020" width="8.625" customWidth="1"/>
    <col min="1021" max="1021" width="3.375" customWidth="1"/>
    <col min="1022" max="1022" width="11" customWidth="1"/>
    <col min="1023" max="1023" width="9.875" customWidth="1"/>
    <col min="1024" max="1025" width="8.25" customWidth="1"/>
  </cols>
  <sheetData>
    <row r="1" spans="1:22" s="8" customFormat="1" ht="39.95000000000000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7"/>
    </row>
    <row r="2" spans="1:22" s="8" customFormat="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9"/>
      <c r="V2" s="9"/>
    </row>
    <row r="3" spans="1:22" s="8" customFormat="1" ht="26.8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9"/>
      <c r="V3" s="9"/>
    </row>
    <row r="4" spans="1:22" ht="20.100000000000001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R4" s="11"/>
    </row>
    <row r="5" spans="1:22" ht="32.1" customHeight="1" outlineLevel="1">
      <c r="A5" s="3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/>
      <c r="O5" s="2"/>
      <c r="P5" s="2" t="s">
        <v>17</v>
      </c>
      <c r="Q5" s="2" t="s">
        <v>18</v>
      </c>
      <c r="R5" s="2" t="s">
        <v>19</v>
      </c>
      <c r="S5" s="2" t="s">
        <v>20</v>
      </c>
      <c r="T5" s="1" t="s">
        <v>21</v>
      </c>
      <c r="U5" s="3" t="s">
        <v>22</v>
      </c>
      <c r="V5" s="1" t="s">
        <v>23</v>
      </c>
    </row>
    <row r="6" spans="1:22" ht="15" customHeight="1" outlineLevel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3" t="s">
        <v>24</v>
      </c>
      <c r="N6" s="13" t="s">
        <v>25</v>
      </c>
      <c r="O6" s="13" t="s">
        <v>25</v>
      </c>
      <c r="P6" s="2"/>
      <c r="Q6" s="2"/>
      <c r="R6" s="2"/>
      <c r="S6" s="2"/>
      <c r="T6" s="1"/>
      <c r="U6" s="3"/>
      <c r="V6" s="1"/>
    </row>
    <row r="7" spans="1:22" ht="21.95" customHeight="1" outlineLevel="1">
      <c r="A7" s="14" t="s">
        <v>26</v>
      </c>
      <c r="B7" s="15" t="s">
        <v>27</v>
      </c>
      <c r="C7" s="15" t="s">
        <v>28</v>
      </c>
      <c r="D7" s="15" t="s">
        <v>29</v>
      </c>
      <c r="E7" s="15"/>
      <c r="F7" s="15" t="s">
        <v>30</v>
      </c>
      <c r="G7" s="16" t="s">
        <v>31</v>
      </c>
      <c r="H7" s="15" t="s">
        <v>32</v>
      </c>
      <c r="I7" s="15" t="s">
        <v>33</v>
      </c>
      <c r="J7" s="17" t="s">
        <v>34</v>
      </c>
      <c r="K7" s="15" t="s">
        <v>35</v>
      </c>
      <c r="L7" s="15">
        <v>1</v>
      </c>
      <c r="M7" s="18">
        <v>1325</v>
      </c>
      <c r="N7" s="18"/>
      <c r="O7" s="18"/>
      <c r="P7" s="18">
        <f t="shared" ref="P7:P44" si="0">SUM(M7:O7)</f>
        <v>1325</v>
      </c>
      <c r="Q7" s="15" t="s">
        <v>36</v>
      </c>
      <c r="R7" s="15" t="s">
        <v>37</v>
      </c>
      <c r="S7" s="15"/>
      <c r="T7" s="19"/>
      <c r="U7" s="20" t="s">
        <v>38</v>
      </c>
      <c r="V7" s="19" t="s">
        <v>39</v>
      </c>
    </row>
    <row r="8" spans="1:22" ht="21.95" customHeight="1" outlineLevel="1">
      <c r="A8" s="14" t="s">
        <v>40</v>
      </c>
      <c r="B8" s="15" t="s">
        <v>27</v>
      </c>
      <c r="C8" s="15" t="s">
        <v>28</v>
      </c>
      <c r="D8" s="15" t="s">
        <v>41</v>
      </c>
      <c r="E8" s="15"/>
      <c r="F8" s="15"/>
      <c r="G8" s="16" t="s">
        <v>31</v>
      </c>
      <c r="H8" s="15" t="s">
        <v>32</v>
      </c>
      <c r="I8" s="15" t="s">
        <v>42</v>
      </c>
      <c r="J8" s="17">
        <v>28602970</v>
      </c>
      <c r="K8" s="15" t="s">
        <v>35</v>
      </c>
      <c r="L8" s="15">
        <v>2</v>
      </c>
      <c r="M8" s="18">
        <v>313</v>
      </c>
      <c r="N8" s="18"/>
      <c r="O8" s="18"/>
      <c r="P8" s="18">
        <f t="shared" si="0"/>
        <v>313</v>
      </c>
      <c r="Q8" s="15" t="s">
        <v>36</v>
      </c>
      <c r="R8" s="15" t="s">
        <v>37</v>
      </c>
      <c r="S8" s="15"/>
      <c r="T8" s="19"/>
      <c r="U8" s="20" t="s">
        <v>38</v>
      </c>
      <c r="V8" s="19" t="s">
        <v>39</v>
      </c>
    </row>
    <row r="9" spans="1:22" ht="21.95" customHeight="1" outlineLevel="1">
      <c r="A9" s="14" t="s">
        <v>43</v>
      </c>
      <c r="B9" s="15" t="s">
        <v>27</v>
      </c>
      <c r="C9" s="15" t="s">
        <v>28</v>
      </c>
      <c r="D9" s="15" t="s">
        <v>41</v>
      </c>
      <c r="E9" s="15"/>
      <c r="F9" s="15"/>
      <c r="G9" s="16" t="s">
        <v>31</v>
      </c>
      <c r="H9" s="15" t="s">
        <v>32</v>
      </c>
      <c r="I9" s="15" t="s">
        <v>44</v>
      </c>
      <c r="J9" s="17">
        <v>24307354</v>
      </c>
      <c r="K9" s="15" t="s">
        <v>35</v>
      </c>
      <c r="L9" s="15">
        <v>1</v>
      </c>
      <c r="M9" s="18">
        <v>816</v>
      </c>
      <c r="N9" s="18"/>
      <c r="O9" s="18"/>
      <c r="P9" s="18">
        <f t="shared" si="0"/>
        <v>816</v>
      </c>
      <c r="Q9" s="15" t="s">
        <v>36</v>
      </c>
      <c r="R9" s="15" t="s">
        <v>37</v>
      </c>
      <c r="S9" s="15"/>
      <c r="T9" s="19"/>
      <c r="U9" s="20" t="s">
        <v>38</v>
      </c>
      <c r="V9" s="19" t="s">
        <v>39</v>
      </c>
    </row>
    <row r="10" spans="1:22" ht="21.95" customHeight="1" outlineLevel="1">
      <c r="A10" s="14" t="s">
        <v>45</v>
      </c>
      <c r="B10" s="15" t="s">
        <v>27</v>
      </c>
      <c r="C10" s="15" t="s">
        <v>28</v>
      </c>
      <c r="D10" s="15" t="s">
        <v>46</v>
      </c>
      <c r="E10" s="15"/>
      <c r="F10" s="15" t="s">
        <v>47</v>
      </c>
      <c r="G10" s="16" t="s">
        <v>31</v>
      </c>
      <c r="H10" s="15" t="s">
        <v>32</v>
      </c>
      <c r="I10" s="15" t="s">
        <v>48</v>
      </c>
      <c r="J10" s="17">
        <v>25948294</v>
      </c>
      <c r="K10" s="15" t="s">
        <v>35</v>
      </c>
      <c r="L10" s="15">
        <v>3</v>
      </c>
      <c r="M10" s="18">
        <v>0</v>
      </c>
      <c r="N10" s="18"/>
      <c r="O10" s="18"/>
      <c r="P10" s="18">
        <f t="shared" si="0"/>
        <v>0</v>
      </c>
      <c r="Q10" s="15" t="s">
        <v>36</v>
      </c>
      <c r="R10" s="15" t="s">
        <v>37</v>
      </c>
      <c r="S10" s="15"/>
      <c r="T10" s="19"/>
      <c r="U10" s="20" t="s">
        <v>38</v>
      </c>
      <c r="V10" s="19" t="s">
        <v>39</v>
      </c>
    </row>
    <row r="11" spans="1:22" ht="21.95" customHeight="1" outlineLevel="1">
      <c r="A11" s="14" t="s">
        <v>49</v>
      </c>
      <c r="B11" s="15" t="s">
        <v>27</v>
      </c>
      <c r="C11" s="15" t="s">
        <v>28</v>
      </c>
      <c r="D11" s="15" t="s">
        <v>46</v>
      </c>
      <c r="E11" s="15"/>
      <c r="F11" s="15" t="s">
        <v>47</v>
      </c>
      <c r="G11" s="16" t="s">
        <v>31</v>
      </c>
      <c r="H11" s="15" t="s">
        <v>32</v>
      </c>
      <c r="I11" s="15" t="s">
        <v>50</v>
      </c>
      <c r="J11" s="17">
        <v>80358226</v>
      </c>
      <c r="K11" s="15" t="s">
        <v>35</v>
      </c>
      <c r="L11" s="15">
        <v>2</v>
      </c>
      <c r="M11" s="18">
        <v>5864</v>
      </c>
      <c r="N11" s="18"/>
      <c r="O11" s="18"/>
      <c r="P11" s="18">
        <f t="shared" si="0"/>
        <v>5864</v>
      </c>
      <c r="Q11" s="15" t="s">
        <v>36</v>
      </c>
      <c r="R11" s="15" t="s">
        <v>37</v>
      </c>
      <c r="S11" s="15"/>
      <c r="T11" s="19"/>
      <c r="U11" s="20" t="s">
        <v>38</v>
      </c>
      <c r="V11" s="19" t="s">
        <v>39</v>
      </c>
    </row>
    <row r="12" spans="1:22" ht="21.95" customHeight="1" outlineLevel="1">
      <c r="A12" s="14" t="s">
        <v>51</v>
      </c>
      <c r="B12" s="15" t="s">
        <v>27</v>
      </c>
      <c r="C12" s="15" t="s">
        <v>28</v>
      </c>
      <c r="D12" s="15" t="s">
        <v>52</v>
      </c>
      <c r="E12" s="15"/>
      <c r="F12" s="15" t="s">
        <v>53</v>
      </c>
      <c r="G12" s="16" t="s">
        <v>31</v>
      </c>
      <c r="H12" s="15" t="s">
        <v>32</v>
      </c>
      <c r="I12" s="15" t="s">
        <v>54</v>
      </c>
      <c r="J12" s="17">
        <v>80362698</v>
      </c>
      <c r="K12" s="15" t="s">
        <v>35</v>
      </c>
      <c r="L12" s="15">
        <v>3</v>
      </c>
      <c r="M12" s="18">
        <v>3586</v>
      </c>
      <c r="N12" s="18"/>
      <c r="O12" s="18"/>
      <c r="P12" s="18">
        <f t="shared" si="0"/>
        <v>3586</v>
      </c>
      <c r="Q12" s="15" t="s">
        <v>36</v>
      </c>
      <c r="R12" s="15" t="s">
        <v>37</v>
      </c>
      <c r="S12" s="15"/>
      <c r="T12" s="19"/>
      <c r="U12" s="20" t="s">
        <v>38</v>
      </c>
      <c r="V12" s="19" t="s">
        <v>39</v>
      </c>
    </row>
    <row r="13" spans="1:22" ht="21.95" customHeight="1" outlineLevel="1">
      <c r="A13" s="14" t="s">
        <v>55</v>
      </c>
      <c r="B13" s="15" t="s">
        <v>27</v>
      </c>
      <c r="C13" s="15" t="s">
        <v>28</v>
      </c>
      <c r="D13" s="15" t="s">
        <v>52</v>
      </c>
      <c r="E13" s="15"/>
      <c r="F13" s="15" t="s">
        <v>53</v>
      </c>
      <c r="G13" s="16" t="s">
        <v>31</v>
      </c>
      <c r="H13" s="15" t="s">
        <v>32</v>
      </c>
      <c r="I13" s="15" t="s">
        <v>56</v>
      </c>
      <c r="J13" s="17">
        <v>80358208</v>
      </c>
      <c r="K13" s="15" t="s">
        <v>35</v>
      </c>
      <c r="L13" s="15">
        <v>2</v>
      </c>
      <c r="M13" s="18">
        <v>4596</v>
      </c>
      <c r="N13" s="18"/>
      <c r="O13" s="18"/>
      <c r="P13" s="18">
        <f t="shared" si="0"/>
        <v>4596</v>
      </c>
      <c r="Q13" s="15" t="s">
        <v>36</v>
      </c>
      <c r="R13" s="15" t="s">
        <v>37</v>
      </c>
      <c r="S13" s="15"/>
      <c r="T13" s="19"/>
      <c r="U13" s="20" t="s">
        <v>38</v>
      </c>
      <c r="V13" s="19" t="s">
        <v>39</v>
      </c>
    </row>
    <row r="14" spans="1:22" ht="21.95" customHeight="1" outlineLevel="1">
      <c r="A14" s="14" t="s">
        <v>57</v>
      </c>
      <c r="B14" s="15" t="s">
        <v>27</v>
      </c>
      <c r="C14" s="15" t="s">
        <v>28</v>
      </c>
      <c r="D14" s="15" t="s">
        <v>58</v>
      </c>
      <c r="E14" s="15"/>
      <c r="F14" s="15">
        <v>231</v>
      </c>
      <c r="G14" s="16" t="s">
        <v>31</v>
      </c>
      <c r="H14" s="15" t="s">
        <v>32</v>
      </c>
      <c r="I14" s="15" t="s">
        <v>59</v>
      </c>
      <c r="J14" s="17" t="s">
        <v>60</v>
      </c>
      <c r="K14" s="15" t="s">
        <v>35</v>
      </c>
      <c r="L14" s="15">
        <v>4</v>
      </c>
      <c r="M14" s="18">
        <v>4750</v>
      </c>
      <c r="N14" s="18"/>
      <c r="O14" s="18"/>
      <c r="P14" s="18">
        <f t="shared" si="0"/>
        <v>4750</v>
      </c>
      <c r="Q14" s="15" t="s">
        <v>36</v>
      </c>
      <c r="R14" s="15" t="s">
        <v>37</v>
      </c>
      <c r="S14" s="15"/>
      <c r="T14" s="19"/>
      <c r="U14" s="20" t="s">
        <v>38</v>
      </c>
      <c r="V14" s="19" t="s">
        <v>39</v>
      </c>
    </row>
    <row r="15" spans="1:22" ht="21.95" customHeight="1" outlineLevel="1">
      <c r="A15" s="14" t="s">
        <v>61</v>
      </c>
      <c r="B15" s="15" t="s">
        <v>27</v>
      </c>
      <c r="C15" s="15" t="s">
        <v>28</v>
      </c>
      <c r="D15" s="15" t="s">
        <v>62</v>
      </c>
      <c r="E15" s="15"/>
      <c r="F15" s="15" t="s">
        <v>63</v>
      </c>
      <c r="G15" s="16" t="s">
        <v>31</v>
      </c>
      <c r="H15" s="15" t="s">
        <v>32</v>
      </c>
      <c r="I15" s="15" t="s">
        <v>64</v>
      </c>
      <c r="J15" s="17">
        <v>25842405</v>
      </c>
      <c r="K15" s="15" t="s">
        <v>35</v>
      </c>
      <c r="L15" s="15">
        <v>1</v>
      </c>
      <c r="M15" s="18">
        <v>1283</v>
      </c>
      <c r="N15" s="18"/>
      <c r="O15" s="18"/>
      <c r="P15" s="18">
        <f t="shared" si="0"/>
        <v>1283</v>
      </c>
      <c r="Q15" s="15" t="s">
        <v>36</v>
      </c>
      <c r="R15" s="15" t="s">
        <v>37</v>
      </c>
      <c r="S15" s="15"/>
      <c r="T15" s="19"/>
      <c r="U15" s="20" t="s">
        <v>38</v>
      </c>
      <c r="V15" s="19" t="s">
        <v>39</v>
      </c>
    </row>
    <row r="16" spans="1:22" ht="21.95" customHeight="1" outlineLevel="1">
      <c r="A16" s="14" t="s">
        <v>65</v>
      </c>
      <c r="B16" s="15" t="s">
        <v>27</v>
      </c>
      <c r="C16" s="15" t="s">
        <v>28</v>
      </c>
      <c r="D16" s="15" t="s">
        <v>66</v>
      </c>
      <c r="E16" s="15" t="s">
        <v>67</v>
      </c>
      <c r="F16" s="15" t="s">
        <v>68</v>
      </c>
      <c r="G16" s="16" t="s">
        <v>31</v>
      </c>
      <c r="H16" s="15" t="s">
        <v>32</v>
      </c>
      <c r="I16" s="15" t="s">
        <v>69</v>
      </c>
      <c r="J16" s="17" t="s">
        <v>70</v>
      </c>
      <c r="K16" s="15" t="s">
        <v>35</v>
      </c>
      <c r="L16" s="15">
        <v>4</v>
      </c>
      <c r="M16" s="18">
        <v>2431</v>
      </c>
      <c r="N16" s="18"/>
      <c r="O16" s="18"/>
      <c r="P16" s="18">
        <f t="shared" si="0"/>
        <v>2431</v>
      </c>
      <c r="Q16" s="15" t="s">
        <v>36</v>
      </c>
      <c r="R16" s="15" t="s">
        <v>37</v>
      </c>
      <c r="S16" s="15"/>
      <c r="T16" s="19"/>
      <c r="U16" s="20" t="s">
        <v>38</v>
      </c>
      <c r="V16" s="19" t="s">
        <v>39</v>
      </c>
    </row>
    <row r="17" spans="1:22" ht="21.95" customHeight="1" outlineLevel="1">
      <c r="A17" s="14" t="s">
        <v>71</v>
      </c>
      <c r="B17" s="15" t="s">
        <v>27</v>
      </c>
      <c r="C17" s="15" t="s">
        <v>28</v>
      </c>
      <c r="D17" s="15" t="s">
        <v>72</v>
      </c>
      <c r="E17" s="15"/>
      <c r="F17" s="15" t="s">
        <v>73</v>
      </c>
      <c r="G17" s="16" t="s">
        <v>31</v>
      </c>
      <c r="H17" s="15" t="s">
        <v>32</v>
      </c>
      <c r="I17" s="15" t="s">
        <v>74</v>
      </c>
      <c r="J17" s="17" t="s">
        <v>75</v>
      </c>
      <c r="K17" s="15" t="s">
        <v>35</v>
      </c>
      <c r="L17" s="15">
        <v>2</v>
      </c>
      <c r="M17" s="18">
        <v>4516</v>
      </c>
      <c r="N17" s="18"/>
      <c r="O17" s="18"/>
      <c r="P17" s="18">
        <f t="shared" si="0"/>
        <v>4516</v>
      </c>
      <c r="Q17" s="15" t="s">
        <v>36</v>
      </c>
      <c r="R17" s="15" t="s">
        <v>37</v>
      </c>
      <c r="S17" s="15"/>
      <c r="T17" s="19"/>
      <c r="U17" s="20" t="s">
        <v>38</v>
      </c>
      <c r="V17" s="19" t="s">
        <v>39</v>
      </c>
    </row>
    <row r="18" spans="1:22" ht="21.95" customHeight="1" outlineLevel="1">
      <c r="A18" s="14" t="s">
        <v>76</v>
      </c>
      <c r="B18" s="15" t="s">
        <v>27</v>
      </c>
      <c r="C18" s="15" t="s">
        <v>28</v>
      </c>
      <c r="D18" s="15" t="s">
        <v>72</v>
      </c>
      <c r="E18" s="15"/>
      <c r="F18" s="15" t="s">
        <v>73</v>
      </c>
      <c r="G18" s="16" t="s">
        <v>31</v>
      </c>
      <c r="H18" s="15" t="s">
        <v>32</v>
      </c>
      <c r="I18" s="15" t="s">
        <v>77</v>
      </c>
      <c r="J18" s="17">
        <v>80609554</v>
      </c>
      <c r="K18" s="15" t="s">
        <v>35</v>
      </c>
      <c r="L18" s="15">
        <v>2</v>
      </c>
      <c r="M18" s="18">
        <v>2616</v>
      </c>
      <c r="N18" s="18"/>
      <c r="O18" s="18"/>
      <c r="P18" s="18">
        <f t="shared" si="0"/>
        <v>2616</v>
      </c>
      <c r="Q18" s="15" t="s">
        <v>36</v>
      </c>
      <c r="R18" s="15" t="s">
        <v>37</v>
      </c>
      <c r="S18" s="15"/>
      <c r="T18" s="19"/>
      <c r="U18" s="20" t="s">
        <v>38</v>
      </c>
      <c r="V18" s="19" t="s">
        <v>39</v>
      </c>
    </row>
    <row r="19" spans="1:22" ht="21.95" customHeight="1" outlineLevel="1">
      <c r="A19" s="14" t="s">
        <v>78</v>
      </c>
      <c r="B19" s="15" t="s">
        <v>27</v>
      </c>
      <c r="C19" s="15" t="s">
        <v>28</v>
      </c>
      <c r="D19" s="15" t="s">
        <v>79</v>
      </c>
      <c r="E19" s="15"/>
      <c r="F19" s="15" t="s">
        <v>80</v>
      </c>
      <c r="G19" s="16" t="s">
        <v>31</v>
      </c>
      <c r="H19" s="15" t="s">
        <v>32</v>
      </c>
      <c r="I19" s="15" t="s">
        <v>81</v>
      </c>
      <c r="J19" s="17">
        <v>95358085</v>
      </c>
      <c r="K19" s="15" t="s">
        <v>35</v>
      </c>
      <c r="L19" s="15">
        <v>2</v>
      </c>
      <c r="M19" s="18">
        <v>1882</v>
      </c>
      <c r="N19" s="18"/>
      <c r="O19" s="18"/>
      <c r="P19" s="18">
        <f t="shared" si="0"/>
        <v>1882</v>
      </c>
      <c r="Q19" s="15" t="s">
        <v>36</v>
      </c>
      <c r="R19" s="15" t="s">
        <v>37</v>
      </c>
      <c r="S19" s="15"/>
      <c r="T19" s="19"/>
      <c r="U19" s="20" t="s">
        <v>38</v>
      </c>
      <c r="V19" s="19" t="s">
        <v>39</v>
      </c>
    </row>
    <row r="20" spans="1:22" ht="21.95" customHeight="1" outlineLevel="1">
      <c r="A20" s="14" t="s">
        <v>82</v>
      </c>
      <c r="B20" s="15" t="s">
        <v>27</v>
      </c>
      <c r="C20" s="15" t="s">
        <v>28</v>
      </c>
      <c r="D20" s="15" t="s">
        <v>79</v>
      </c>
      <c r="E20" s="15"/>
      <c r="F20" s="15" t="s">
        <v>83</v>
      </c>
      <c r="G20" s="16" t="s">
        <v>31</v>
      </c>
      <c r="H20" s="15" t="s">
        <v>32</v>
      </c>
      <c r="I20" s="15" t="s">
        <v>84</v>
      </c>
      <c r="J20" s="17">
        <v>80609393</v>
      </c>
      <c r="K20" s="15" t="s">
        <v>35</v>
      </c>
      <c r="L20" s="15">
        <v>1</v>
      </c>
      <c r="M20" s="18">
        <v>7322</v>
      </c>
      <c r="N20" s="18"/>
      <c r="O20" s="18"/>
      <c r="P20" s="18">
        <f t="shared" si="0"/>
        <v>7322</v>
      </c>
      <c r="Q20" s="15" t="s">
        <v>36</v>
      </c>
      <c r="R20" s="15" t="s">
        <v>37</v>
      </c>
      <c r="S20" s="15"/>
      <c r="T20" s="19"/>
      <c r="U20" s="20" t="s">
        <v>38</v>
      </c>
      <c r="V20" s="19" t="s">
        <v>39</v>
      </c>
    </row>
    <row r="21" spans="1:22" ht="21.95" customHeight="1" outlineLevel="1">
      <c r="A21" s="14" t="s">
        <v>85</v>
      </c>
      <c r="B21" s="15" t="s">
        <v>27</v>
      </c>
      <c r="C21" s="15" t="s">
        <v>28</v>
      </c>
      <c r="D21" s="15" t="s">
        <v>86</v>
      </c>
      <c r="E21" s="15"/>
      <c r="F21" s="15"/>
      <c r="G21" s="16" t="s">
        <v>31</v>
      </c>
      <c r="H21" s="15" t="s">
        <v>32</v>
      </c>
      <c r="I21" s="15" t="s">
        <v>87</v>
      </c>
      <c r="J21" s="17">
        <v>92034426</v>
      </c>
      <c r="K21" s="15" t="s">
        <v>35</v>
      </c>
      <c r="L21" s="15">
        <v>2</v>
      </c>
      <c r="M21" s="18">
        <v>3088</v>
      </c>
      <c r="N21" s="18"/>
      <c r="O21" s="18"/>
      <c r="P21" s="18">
        <f t="shared" si="0"/>
        <v>3088</v>
      </c>
      <c r="Q21" s="15" t="s">
        <v>36</v>
      </c>
      <c r="R21" s="15" t="s">
        <v>37</v>
      </c>
      <c r="S21" s="15"/>
      <c r="T21" s="19"/>
      <c r="U21" s="20" t="s">
        <v>38</v>
      </c>
      <c r="V21" s="19" t="s">
        <v>39</v>
      </c>
    </row>
    <row r="22" spans="1:22" ht="21.95" customHeight="1" outlineLevel="1">
      <c r="A22" s="14" t="s">
        <v>88</v>
      </c>
      <c r="B22" s="15" t="s">
        <v>27</v>
      </c>
      <c r="C22" s="15" t="s">
        <v>28</v>
      </c>
      <c r="D22" s="15" t="s">
        <v>89</v>
      </c>
      <c r="E22" s="15"/>
      <c r="F22" s="15" t="s">
        <v>90</v>
      </c>
      <c r="G22" s="16" t="s">
        <v>31</v>
      </c>
      <c r="H22" s="15" t="s">
        <v>32</v>
      </c>
      <c r="I22" s="15" t="s">
        <v>91</v>
      </c>
      <c r="J22" s="17">
        <v>28106727</v>
      </c>
      <c r="K22" s="15" t="s">
        <v>35</v>
      </c>
      <c r="L22" s="15">
        <v>3</v>
      </c>
      <c r="M22" s="18">
        <v>9453</v>
      </c>
      <c r="N22" s="18"/>
      <c r="O22" s="18"/>
      <c r="P22" s="18">
        <f t="shared" si="0"/>
        <v>9453</v>
      </c>
      <c r="Q22" s="15" t="s">
        <v>36</v>
      </c>
      <c r="R22" s="15" t="s">
        <v>37</v>
      </c>
      <c r="S22" s="15"/>
      <c r="T22" s="19"/>
      <c r="U22" s="20" t="s">
        <v>38</v>
      </c>
      <c r="V22" s="19" t="s">
        <v>39</v>
      </c>
    </row>
    <row r="23" spans="1:22" ht="21.95" customHeight="1" outlineLevel="1">
      <c r="A23" s="14" t="s">
        <v>92</v>
      </c>
      <c r="B23" s="15" t="s">
        <v>27</v>
      </c>
      <c r="C23" s="15" t="s">
        <v>28</v>
      </c>
      <c r="D23" s="15" t="s">
        <v>93</v>
      </c>
      <c r="E23" s="15"/>
      <c r="F23" s="15" t="s">
        <v>94</v>
      </c>
      <c r="G23" s="16" t="s">
        <v>31</v>
      </c>
      <c r="H23" s="15" t="s">
        <v>32</v>
      </c>
      <c r="I23" s="15" t="s">
        <v>95</v>
      </c>
      <c r="J23" s="17">
        <v>26312804</v>
      </c>
      <c r="K23" s="15" t="s">
        <v>35</v>
      </c>
      <c r="L23" s="15">
        <v>2</v>
      </c>
      <c r="M23" s="18">
        <v>5083</v>
      </c>
      <c r="N23" s="18"/>
      <c r="O23" s="18"/>
      <c r="P23" s="18">
        <f t="shared" si="0"/>
        <v>5083</v>
      </c>
      <c r="Q23" s="15" t="s">
        <v>36</v>
      </c>
      <c r="R23" s="15" t="s">
        <v>37</v>
      </c>
      <c r="S23" s="15"/>
      <c r="T23" s="19"/>
      <c r="U23" s="20" t="s">
        <v>38</v>
      </c>
      <c r="V23" s="19" t="s">
        <v>39</v>
      </c>
    </row>
    <row r="24" spans="1:22" ht="21.95" customHeight="1" outlineLevel="1">
      <c r="A24" s="14" t="s">
        <v>96</v>
      </c>
      <c r="B24" s="15" t="s">
        <v>27</v>
      </c>
      <c r="C24" s="15" t="s">
        <v>28</v>
      </c>
      <c r="D24" s="15" t="s">
        <v>97</v>
      </c>
      <c r="E24" s="15"/>
      <c r="F24" s="15" t="s">
        <v>98</v>
      </c>
      <c r="G24" s="16" t="s">
        <v>31</v>
      </c>
      <c r="H24" s="15" t="s">
        <v>32</v>
      </c>
      <c r="I24" s="15" t="s">
        <v>99</v>
      </c>
      <c r="J24" s="17">
        <v>1036832</v>
      </c>
      <c r="K24" s="15" t="s">
        <v>35</v>
      </c>
      <c r="L24" s="15">
        <v>5</v>
      </c>
      <c r="M24" s="18">
        <v>3892</v>
      </c>
      <c r="N24" s="18"/>
      <c r="O24" s="18"/>
      <c r="P24" s="18">
        <f t="shared" si="0"/>
        <v>3892</v>
      </c>
      <c r="Q24" s="15" t="s">
        <v>36</v>
      </c>
      <c r="R24" s="15" t="s">
        <v>37</v>
      </c>
      <c r="S24" s="15"/>
      <c r="T24" s="19"/>
      <c r="U24" s="20" t="s">
        <v>38</v>
      </c>
      <c r="V24" s="19" t="s">
        <v>39</v>
      </c>
    </row>
    <row r="25" spans="1:22" ht="21.95" customHeight="1" outlineLevel="1">
      <c r="A25" s="14" t="s">
        <v>100</v>
      </c>
      <c r="B25" s="15" t="s">
        <v>27</v>
      </c>
      <c r="C25" s="15" t="s">
        <v>28</v>
      </c>
      <c r="D25" s="15" t="s">
        <v>97</v>
      </c>
      <c r="E25" s="15"/>
      <c r="F25" s="15" t="s">
        <v>98</v>
      </c>
      <c r="G25" s="16" t="s">
        <v>31</v>
      </c>
      <c r="H25" s="15" t="s">
        <v>32</v>
      </c>
      <c r="I25" s="15" t="s">
        <v>101</v>
      </c>
      <c r="J25" s="17">
        <v>26355705</v>
      </c>
      <c r="K25" s="15" t="s">
        <v>35</v>
      </c>
      <c r="L25" s="15">
        <v>4.5</v>
      </c>
      <c r="M25" s="18">
        <v>3771</v>
      </c>
      <c r="N25" s="18"/>
      <c r="O25" s="18"/>
      <c r="P25" s="18">
        <f t="shared" si="0"/>
        <v>3771</v>
      </c>
      <c r="Q25" s="15" t="s">
        <v>36</v>
      </c>
      <c r="R25" s="15" t="s">
        <v>37</v>
      </c>
      <c r="S25" s="15"/>
      <c r="T25" s="19"/>
      <c r="U25" s="20" t="s">
        <v>38</v>
      </c>
      <c r="V25" s="19" t="s">
        <v>39</v>
      </c>
    </row>
    <row r="26" spans="1:22" ht="21.95" customHeight="1" outlineLevel="1">
      <c r="A26" s="14" t="s">
        <v>102</v>
      </c>
      <c r="B26" s="15" t="s">
        <v>27</v>
      </c>
      <c r="C26" s="15" t="s">
        <v>28</v>
      </c>
      <c r="D26" s="15" t="s">
        <v>103</v>
      </c>
      <c r="E26" s="15"/>
      <c r="F26" s="15"/>
      <c r="G26" s="16" t="s">
        <v>31</v>
      </c>
      <c r="H26" s="15" t="s">
        <v>32</v>
      </c>
      <c r="I26" s="15" t="s">
        <v>104</v>
      </c>
      <c r="J26" s="17">
        <v>24359221</v>
      </c>
      <c r="K26" s="15" t="s">
        <v>35</v>
      </c>
      <c r="L26" s="15">
        <v>2</v>
      </c>
      <c r="M26" s="18">
        <v>4947</v>
      </c>
      <c r="N26" s="18"/>
      <c r="O26" s="18"/>
      <c r="P26" s="18">
        <f t="shared" si="0"/>
        <v>4947</v>
      </c>
      <c r="Q26" s="15" t="s">
        <v>36</v>
      </c>
      <c r="R26" s="15" t="s">
        <v>37</v>
      </c>
      <c r="S26" s="15"/>
      <c r="T26" s="19"/>
      <c r="U26" s="20" t="s">
        <v>38</v>
      </c>
      <c r="V26" s="19" t="s">
        <v>39</v>
      </c>
    </row>
    <row r="27" spans="1:22" ht="21.95" customHeight="1" outlineLevel="1">
      <c r="A27" s="14" t="s">
        <v>105</v>
      </c>
      <c r="B27" s="15" t="s">
        <v>27</v>
      </c>
      <c r="C27" s="15" t="s">
        <v>28</v>
      </c>
      <c r="D27" s="15" t="s">
        <v>106</v>
      </c>
      <c r="E27" s="15"/>
      <c r="F27" s="15" t="s">
        <v>107</v>
      </c>
      <c r="G27" s="16" t="s">
        <v>31</v>
      </c>
      <c r="H27" s="15" t="s">
        <v>32</v>
      </c>
      <c r="I27" s="15" t="s">
        <v>108</v>
      </c>
      <c r="J27" s="17" t="s">
        <v>109</v>
      </c>
      <c r="K27" s="15" t="s">
        <v>35</v>
      </c>
      <c r="L27" s="15">
        <v>1</v>
      </c>
      <c r="M27" s="18">
        <v>2984</v>
      </c>
      <c r="N27" s="18"/>
      <c r="O27" s="18"/>
      <c r="P27" s="18">
        <f t="shared" si="0"/>
        <v>2984</v>
      </c>
      <c r="Q27" s="15" t="s">
        <v>36</v>
      </c>
      <c r="R27" s="15" t="s">
        <v>37</v>
      </c>
      <c r="S27" s="15"/>
      <c r="T27" s="19"/>
      <c r="U27" s="20" t="s">
        <v>38</v>
      </c>
      <c r="V27" s="19" t="s">
        <v>39</v>
      </c>
    </row>
    <row r="28" spans="1:22" ht="21.95" customHeight="1" outlineLevel="1">
      <c r="A28" s="14" t="s">
        <v>110</v>
      </c>
      <c r="B28" s="15" t="s">
        <v>27</v>
      </c>
      <c r="C28" s="15" t="s">
        <v>28</v>
      </c>
      <c r="D28" s="15" t="s">
        <v>111</v>
      </c>
      <c r="E28" s="15"/>
      <c r="F28" s="15" t="s">
        <v>112</v>
      </c>
      <c r="G28" s="16" t="s">
        <v>31</v>
      </c>
      <c r="H28" s="15" t="s">
        <v>32</v>
      </c>
      <c r="I28" s="15" t="s">
        <v>113</v>
      </c>
      <c r="J28" s="17" t="s">
        <v>114</v>
      </c>
      <c r="K28" s="15" t="s">
        <v>35</v>
      </c>
      <c r="L28" s="15">
        <v>2</v>
      </c>
      <c r="M28" s="18">
        <v>3749</v>
      </c>
      <c r="N28" s="18"/>
      <c r="O28" s="18"/>
      <c r="P28" s="18">
        <f t="shared" si="0"/>
        <v>3749</v>
      </c>
      <c r="Q28" s="15" t="s">
        <v>36</v>
      </c>
      <c r="R28" s="15" t="s">
        <v>37</v>
      </c>
      <c r="S28" s="15"/>
      <c r="T28" s="19"/>
      <c r="U28" s="20" t="s">
        <v>38</v>
      </c>
      <c r="V28" s="19" t="s">
        <v>39</v>
      </c>
    </row>
    <row r="29" spans="1:22" ht="21.95" customHeight="1" outlineLevel="1">
      <c r="A29" s="14" t="s">
        <v>115</v>
      </c>
      <c r="B29" s="15" t="s">
        <v>27</v>
      </c>
      <c r="C29" s="15" t="s">
        <v>28</v>
      </c>
      <c r="D29" s="15" t="s">
        <v>116</v>
      </c>
      <c r="E29" s="15"/>
      <c r="F29" s="15" t="s">
        <v>117</v>
      </c>
      <c r="G29" s="16" t="s">
        <v>31</v>
      </c>
      <c r="H29" s="15" t="s">
        <v>32</v>
      </c>
      <c r="I29" s="15" t="s">
        <v>118</v>
      </c>
      <c r="J29" s="17" t="s">
        <v>119</v>
      </c>
      <c r="K29" s="15" t="s">
        <v>35</v>
      </c>
      <c r="L29" s="15">
        <v>3</v>
      </c>
      <c r="M29" s="18">
        <v>5510</v>
      </c>
      <c r="N29" s="18"/>
      <c r="O29" s="18"/>
      <c r="P29" s="18">
        <f t="shared" si="0"/>
        <v>5510</v>
      </c>
      <c r="Q29" s="15" t="s">
        <v>36</v>
      </c>
      <c r="R29" s="15" t="s">
        <v>37</v>
      </c>
      <c r="S29" s="15"/>
      <c r="T29" s="19"/>
      <c r="U29" s="20" t="s">
        <v>38</v>
      </c>
      <c r="V29" s="19" t="s">
        <v>39</v>
      </c>
    </row>
    <row r="30" spans="1:22" ht="21.95" customHeight="1" outlineLevel="1">
      <c r="A30" s="14" t="s">
        <v>120</v>
      </c>
      <c r="B30" s="15" t="s">
        <v>27</v>
      </c>
      <c r="C30" s="15" t="s">
        <v>28</v>
      </c>
      <c r="D30" s="15" t="s">
        <v>121</v>
      </c>
      <c r="E30" s="15"/>
      <c r="F30" s="15" t="s">
        <v>122</v>
      </c>
      <c r="G30" s="16" t="s">
        <v>31</v>
      </c>
      <c r="H30" s="15" t="s">
        <v>32</v>
      </c>
      <c r="I30" s="15" t="s">
        <v>123</v>
      </c>
      <c r="J30" s="17">
        <v>80372184</v>
      </c>
      <c r="K30" s="15" t="s">
        <v>35</v>
      </c>
      <c r="L30" s="15">
        <v>1</v>
      </c>
      <c r="M30" s="18">
        <v>2436</v>
      </c>
      <c r="N30" s="18"/>
      <c r="O30" s="18"/>
      <c r="P30" s="18">
        <f t="shared" si="0"/>
        <v>2436</v>
      </c>
      <c r="Q30" s="15" t="s">
        <v>36</v>
      </c>
      <c r="R30" s="15" t="s">
        <v>37</v>
      </c>
      <c r="S30" s="15"/>
      <c r="T30" s="19"/>
      <c r="U30" s="20" t="s">
        <v>38</v>
      </c>
      <c r="V30" s="19" t="s">
        <v>39</v>
      </c>
    </row>
    <row r="31" spans="1:22" ht="21.95" customHeight="1" outlineLevel="1">
      <c r="A31" s="14" t="s">
        <v>124</v>
      </c>
      <c r="B31" s="15" t="s">
        <v>27</v>
      </c>
      <c r="C31" s="15" t="s">
        <v>28</v>
      </c>
      <c r="D31" s="15" t="s">
        <v>125</v>
      </c>
      <c r="E31" s="15"/>
      <c r="F31" s="15" t="s">
        <v>126</v>
      </c>
      <c r="G31" s="16" t="s">
        <v>31</v>
      </c>
      <c r="H31" s="15" t="s">
        <v>32</v>
      </c>
      <c r="I31" s="15" t="s">
        <v>127</v>
      </c>
      <c r="J31" s="17">
        <v>13387152</v>
      </c>
      <c r="K31" s="15" t="s">
        <v>35</v>
      </c>
      <c r="L31" s="15">
        <v>4</v>
      </c>
      <c r="M31" s="18">
        <v>4474</v>
      </c>
      <c r="N31" s="18"/>
      <c r="O31" s="18"/>
      <c r="P31" s="18">
        <f t="shared" si="0"/>
        <v>4474</v>
      </c>
      <c r="Q31" s="15" t="s">
        <v>36</v>
      </c>
      <c r="R31" s="15" t="s">
        <v>37</v>
      </c>
      <c r="S31" s="15"/>
      <c r="T31" s="19"/>
      <c r="U31" s="20" t="s">
        <v>38</v>
      </c>
      <c r="V31" s="19" t="s">
        <v>39</v>
      </c>
    </row>
    <row r="32" spans="1:22" ht="21.95" customHeight="1" outlineLevel="1">
      <c r="A32" s="14" t="s">
        <v>128</v>
      </c>
      <c r="B32" s="15" t="s">
        <v>27</v>
      </c>
      <c r="C32" s="15" t="s">
        <v>28</v>
      </c>
      <c r="D32" s="15" t="s">
        <v>129</v>
      </c>
      <c r="E32" s="15"/>
      <c r="F32" s="15" t="s">
        <v>130</v>
      </c>
      <c r="G32" s="16" t="s">
        <v>31</v>
      </c>
      <c r="H32" s="15" t="s">
        <v>32</v>
      </c>
      <c r="I32" s="15" t="s">
        <v>131</v>
      </c>
      <c r="J32" s="17">
        <v>83329256</v>
      </c>
      <c r="K32" s="15" t="s">
        <v>35</v>
      </c>
      <c r="L32" s="15">
        <v>1</v>
      </c>
      <c r="M32" s="18">
        <v>1924</v>
      </c>
      <c r="N32" s="18"/>
      <c r="O32" s="18"/>
      <c r="P32" s="18">
        <f t="shared" si="0"/>
        <v>1924</v>
      </c>
      <c r="Q32" s="15" t="s">
        <v>36</v>
      </c>
      <c r="R32" s="15" t="s">
        <v>37</v>
      </c>
      <c r="S32" s="15"/>
      <c r="T32" s="19"/>
      <c r="U32" s="20" t="s">
        <v>38</v>
      </c>
      <c r="V32" s="19" t="s">
        <v>39</v>
      </c>
    </row>
    <row r="33" spans="1:22" ht="21.95" customHeight="1" outlineLevel="1">
      <c r="A33" s="14" t="s">
        <v>132</v>
      </c>
      <c r="B33" s="15" t="s">
        <v>27</v>
      </c>
      <c r="C33" s="15" t="s">
        <v>28</v>
      </c>
      <c r="D33" s="15" t="s">
        <v>133</v>
      </c>
      <c r="E33" s="15"/>
      <c r="F33" s="15" t="s">
        <v>134</v>
      </c>
      <c r="G33" s="16" t="s">
        <v>31</v>
      </c>
      <c r="H33" s="15" t="s">
        <v>32</v>
      </c>
      <c r="I33" s="15" t="s">
        <v>135</v>
      </c>
      <c r="J33" s="17">
        <v>83386651</v>
      </c>
      <c r="K33" s="15" t="s">
        <v>35</v>
      </c>
      <c r="L33" s="15">
        <v>1</v>
      </c>
      <c r="M33" s="18">
        <v>2995</v>
      </c>
      <c r="N33" s="18"/>
      <c r="O33" s="18"/>
      <c r="P33" s="18">
        <f t="shared" si="0"/>
        <v>2995</v>
      </c>
      <c r="Q33" s="15" t="s">
        <v>36</v>
      </c>
      <c r="R33" s="15" t="s">
        <v>37</v>
      </c>
      <c r="S33" s="15"/>
      <c r="T33" s="19"/>
      <c r="U33" s="20" t="s">
        <v>38</v>
      </c>
      <c r="V33" s="19" t="s">
        <v>39</v>
      </c>
    </row>
    <row r="34" spans="1:22" ht="21.95" customHeight="1" outlineLevel="1">
      <c r="A34" s="14" t="s">
        <v>136</v>
      </c>
      <c r="B34" s="15" t="s">
        <v>27</v>
      </c>
      <c r="C34" s="15" t="s">
        <v>28</v>
      </c>
      <c r="D34" s="15" t="s">
        <v>32</v>
      </c>
      <c r="E34" s="15" t="s">
        <v>137</v>
      </c>
      <c r="F34" s="15" t="s">
        <v>138</v>
      </c>
      <c r="G34" s="16" t="s">
        <v>31</v>
      </c>
      <c r="H34" s="15" t="s">
        <v>32</v>
      </c>
      <c r="I34" s="15" t="s">
        <v>139</v>
      </c>
      <c r="J34" s="17">
        <v>83329329</v>
      </c>
      <c r="K34" s="15" t="s">
        <v>35</v>
      </c>
      <c r="L34" s="15">
        <v>5</v>
      </c>
      <c r="M34" s="18">
        <v>5305</v>
      </c>
      <c r="N34" s="18"/>
      <c r="O34" s="18"/>
      <c r="P34" s="18">
        <f t="shared" si="0"/>
        <v>5305</v>
      </c>
      <c r="Q34" s="15" t="s">
        <v>36</v>
      </c>
      <c r="R34" s="15" t="s">
        <v>37</v>
      </c>
      <c r="S34" s="15"/>
      <c r="T34" s="19"/>
      <c r="U34" s="20" t="s">
        <v>38</v>
      </c>
      <c r="V34" s="19" t="s">
        <v>39</v>
      </c>
    </row>
    <row r="35" spans="1:22" ht="21.95" customHeight="1" outlineLevel="1">
      <c r="A35" s="14" t="s">
        <v>140</v>
      </c>
      <c r="B35" s="15" t="s">
        <v>27</v>
      </c>
      <c r="C35" s="15" t="s">
        <v>28</v>
      </c>
      <c r="D35" s="15" t="s">
        <v>32</v>
      </c>
      <c r="E35" s="15" t="s">
        <v>141</v>
      </c>
      <c r="F35" s="15" t="s">
        <v>142</v>
      </c>
      <c r="G35" s="16" t="s">
        <v>31</v>
      </c>
      <c r="H35" s="15" t="s">
        <v>32</v>
      </c>
      <c r="I35" s="15" t="s">
        <v>143</v>
      </c>
      <c r="J35" s="17">
        <v>95358083</v>
      </c>
      <c r="K35" s="15" t="s">
        <v>35</v>
      </c>
      <c r="L35" s="15">
        <v>1</v>
      </c>
      <c r="M35" s="18">
        <v>2011</v>
      </c>
      <c r="N35" s="18"/>
      <c r="O35" s="18"/>
      <c r="P35" s="18">
        <f t="shared" si="0"/>
        <v>2011</v>
      </c>
      <c r="Q35" s="15" t="s">
        <v>36</v>
      </c>
      <c r="R35" s="15" t="s">
        <v>37</v>
      </c>
      <c r="S35" s="15"/>
      <c r="T35" s="19"/>
      <c r="U35" s="20" t="s">
        <v>38</v>
      </c>
      <c r="V35" s="19" t="s">
        <v>39</v>
      </c>
    </row>
    <row r="36" spans="1:22" ht="21.95" customHeight="1" outlineLevel="1">
      <c r="A36" s="14" t="s">
        <v>144</v>
      </c>
      <c r="B36" s="15" t="s">
        <v>27</v>
      </c>
      <c r="C36" s="15" t="s">
        <v>28</v>
      </c>
      <c r="D36" s="15" t="s">
        <v>32</v>
      </c>
      <c r="E36" s="15" t="s">
        <v>145</v>
      </c>
      <c r="F36" s="15" t="s">
        <v>146</v>
      </c>
      <c r="G36" s="16" t="s">
        <v>31</v>
      </c>
      <c r="H36" s="15" t="s">
        <v>32</v>
      </c>
      <c r="I36" s="15" t="s">
        <v>147</v>
      </c>
      <c r="J36" s="17">
        <v>26105598</v>
      </c>
      <c r="K36" s="15" t="s">
        <v>35</v>
      </c>
      <c r="L36" s="15">
        <v>1</v>
      </c>
      <c r="M36" s="18">
        <v>3555</v>
      </c>
      <c r="N36" s="18"/>
      <c r="O36" s="18"/>
      <c r="P36" s="18">
        <f t="shared" si="0"/>
        <v>3555</v>
      </c>
      <c r="Q36" s="15" t="s">
        <v>36</v>
      </c>
      <c r="R36" s="15" t="s">
        <v>37</v>
      </c>
      <c r="S36" s="15"/>
      <c r="T36" s="19"/>
      <c r="U36" s="20" t="s">
        <v>38</v>
      </c>
      <c r="V36" s="19" t="s">
        <v>39</v>
      </c>
    </row>
    <row r="37" spans="1:22" ht="21.95" customHeight="1" outlineLevel="1">
      <c r="A37" s="14" t="s">
        <v>148</v>
      </c>
      <c r="B37" s="15" t="s">
        <v>27</v>
      </c>
      <c r="C37" s="15" t="s">
        <v>28</v>
      </c>
      <c r="D37" s="15" t="s">
        <v>32</v>
      </c>
      <c r="E37" s="15" t="s">
        <v>149</v>
      </c>
      <c r="F37" s="15" t="s">
        <v>150</v>
      </c>
      <c r="G37" s="16" t="s">
        <v>31</v>
      </c>
      <c r="H37" s="15" t="s">
        <v>32</v>
      </c>
      <c r="I37" s="15" t="s">
        <v>151</v>
      </c>
      <c r="J37" s="17">
        <v>23983355</v>
      </c>
      <c r="K37" s="15" t="s">
        <v>35</v>
      </c>
      <c r="L37" s="15">
        <v>3</v>
      </c>
      <c r="M37" s="18">
        <v>6710</v>
      </c>
      <c r="N37" s="18"/>
      <c r="O37" s="18"/>
      <c r="P37" s="18">
        <f t="shared" si="0"/>
        <v>6710</v>
      </c>
      <c r="Q37" s="15" t="s">
        <v>36</v>
      </c>
      <c r="R37" s="15" t="s">
        <v>37</v>
      </c>
      <c r="S37" s="15"/>
      <c r="T37" s="19"/>
      <c r="U37" s="20" t="s">
        <v>38</v>
      </c>
      <c r="V37" s="19" t="s">
        <v>39</v>
      </c>
    </row>
    <row r="38" spans="1:22" ht="21.95" customHeight="1" outlineLevel="1">
      <c r="A38" s="14" t="s">
        <v>152</v>
      </c>
      <c r="B38" s="15" t="s">
        <v>27</v>
      </c>
      <c r="C38" s="15" t="s">
        <v>28</v>
      </c>
      <c r="D38" s="15" t="s">
        <v>32</v>
      </c>
      <c r="E38" s="15"/>
      <c r="F38" s="15"/>
      <c r="G38" s="16" t="s">
        <v>31</v>
      </c>
      <c r="H38" s="15" t="s">
        <v>32</v>
      </c>
      <c r="I38" s="15" t="s">
        <v>153</v>
      </c>
      <c r="J38" s="17">
        <v>83743377</v>
      </c>
      <c r="K38" s="15" t="s">
        <v>35</v>
      </c>
      <c r="L38" s="15">
        <v>2</v>
      </c>
      <c r="M38" s="18">
        <v>1116</v>
      </c>
      <c r="N38" s="18"/>
      <c r="O38" s="18"/>
      <c r="P38" s="18">
        <f t="shared" si="0"/>
        <v>1116</v>
      </c>
      <c r="Q38" s="15" t="s">
        <v>36</v>
      </c>
      <c r="R38" s="15" t="s">
        <v>37</v>
      </c>
      <c r="S38" s="15"/>
      <c r="T38" s="19"/>
      <c r="U38" s="20" t="s">
        <v>38</v>
      </c>
      <c r="V38" s="19" t="s">
        <v>39</v>
      </c>
    </row>
    <row r="39" spans="1:22" ht="21.95" customHeight="1" outlineLevel="1">
      <c r="A39" s="14" t="s">
        <v>154</v>
      </c>
      <c r="B39" s="15" t="s">
        <v>27</v>
      </c>
      <c r="C39" s="15" t="s">
        <v>28</v>
      </c>
      <c r="D39" s="15" t="s">
        <v>155</v>
      </c>
      <c r="E39" s="15"/>
      <c r="F39" s="15" t="s">
        <v>156</v>
      </c>
      <c r="G39" s="16" t="s">
        <v>31</v>
      </c>
      <c r="H39" s="15" t="s">
        <v>32</v>
      </c>
      <c r="I39" s="15" t="s">
        <v>157</v>
      </c>
      <c r="J39" s="17" t="s">
        <v>158</v>
      </c>
      <c r="K39" s="15" t="s">
        <v>35</v>
      </c>
      <c r="L39" s="15">
        <v>5</v>
      </c>
      <c r="M39" s="18">
        <v>9462</v>
      </c>
      <c r="N39" s="18"/>
      <c r="O39" s="18"/>
      <c r="P39" s="18">
        <f t="shared" si="0"/>
        <v>9462</v>
      </c>
      <c r="Q39" s="15" t="s">
        <v>36</v>
      </c>
      <c r="R39" s="15" t="s">
        <v>37</v>
      </c>
      <c r="S39" s="15"/>
      <c r="T39" s="19"/>
      <c r="U39" s="20" t="s">
        <v>38</v>
      </c>
      <c r="V39" s="19" t="s">
        <v>39</v>
      </c>
    </row>
    <row r="40" spans="1:22" ht="21.95" customHeight="1" outlineLevel="1">
      <c r="A40" s="14" t="s">
        <v>159</v>
      </c>
      <c r="B40" s="15" t="s">
        <v>27</v>
      </c>
      <c r="C40" s="15" t="s">
        <v>28</v>
      </c>
      <c r="D40" s="15" t="s">
        <v>160</v>
      </c>
      <c r="E40" s="15"/>
      <c r="F40" s="15" t="s">
        <v>161</v>
      </c>
      <c r="G40" s="16" t="s">
        <v>31</v>
      </c>
      <c r="H40" s="15" t="s">
        <v>32</v>
      </c>
      <c r="I40" s="15" t="s">
        <v>162</v>
      </c>
      <c r="J40" s="17">
        <v>10086479</v>
      </c>
      <c r="K40" s="15" t="s">
        <v>35</v>
      </c>
      <c r="L40" s="15">
        <v>3</v>
      </c>
      <c r="M40" s="18">
        <v>6930</v>
      </c>
      <c r="N40" s="18"/>
      <c r="O40" s="18"/>
      <c r="P40" s="18">
        <f t="shared" si="0"/>
        <v>6930</v>
      </c>
      <c r="Q40" s="15" t="s">
        <v>36</v>
      </c>
      <c r="R40" s="15" t="s">
        <v>37</v>
      </c>
      <c r="S40" s="15"/>
      <c r="T40" s="19"/>
      <c r="U40" s="20" t="s">
        <v>38</v>
      </c>
      <c r="V40" s="19" t="s">
        <v>39</v>
      </c>
    </row>
    <row r="41" spans="1:22" ht="21.95" customHeight="1" outlineLevel="1">
      <c r="A41" s="14" t="s">
        <v>163</v>
      </c>
      <c r="B41" s="15" t="s">
        <v>27</v>
      </c>
      <c r="C41" s="15" t="s">
        <v>28</v>
      </c>
      <c r="D41" s="15" t="s">
        <v>164</v>
      </c>
      <c r="E41" s="15"/>
      <c r="F41" s="15" t="s">
        <v>165</v>
      </c>
      <c r="G41" s="16" t="s">
        <v>31</v>
      </c>
      <c r="H41" s="15" t="s">
        <v>32</v>
      </c>
      <c r="I41" s="15" t="s">
        <v>166</v>
      </c>
      <c r="J41" s="17">
        <v>83431129</v>
      </c>
      <c r="K41" s="15" t="s">
        <v>35</v>
      </c>
      <c r="L41" s="15">
        <v>4</v>
      </c>
      <c r="M41" s="18">
        <v>10890</v>
      </c>
      <c r="N41" s="18"/>
      <c r="O41" s="18"/>
      <c r="P41" s="18">
        <f t="shared" si="0"/>
        <v>10890</v>
      </c>
      <c r="Q41" s="15" t="s">
        <v>36</v>
      </c>
      <c r="R41" s="15" t="s">
        <v>37</v>
      </c>
      <c r="S41" s="15"/>
      <c r="T41" s="19"/>
      <c r="U41" s="20" t="s">
        <v>38</v>
      </c>
      <c r="V41" s="19" t="s">
        <v>39</v>
      </c>
    </row>
    <row r="42" spans="1:22" ht="21.95" customHeight="1" outlineLevel="1">
      <c r="A42" s="14" t="s">
        <v>167</v>
      </c>
      <c r="B42" s="15" t="s">
        <v>27</v>
      </c>
      <c r="C42" s="15" t="s">
        <v>28</v>
      </c>
      <c r="D42" s="15" t="s">
        <v>168</v>
      </c>
      <c r="E42" s="15" t="s">
        <v>169</v>
      </c>
      <c r="F42" s="15" t="s">
        <v>170</v>
      </c>
      <c r="G42" s="16" t="s">
        <v>31</v>
      </c>
      <c r="H42" s="15" t="s">
        <v>32</v>
      </c>
      <c r="I42" s="15" t="s">
        <v>171</v>
      </c>
      <c r="J42" s="17">
        <v>95295745</v>
      </c>
      <c r="K42" s="15" t="s">
        <v>35</v>
      </c>
      <c r="L42" s="15">
        <v>3</v>
      </c>
      <c r="M42" s="18">
        <v>6348</v>
      </c>
      <c r="N42" s="18"/>
      <c r="O42" s="18"/>
      <c r="P42" s="18">
        <f t="shared" si="0"/>
        <v>6348</v>
      </c>
      <c r="Q42" s="15" t="s">
        <v>36</v>
      </c>
      <c r="R42" s="15" t="s">
        <v>37</v>
      </c>
      <c r="S42" s="15"/>
      <c r="T42" s="19"/>
      <c r="U42" s="20" t="s">
        <v>38</v>
      </c>
      <c r="V42" s="19" t="s">
        <v>39</v>
      </c>
    </row>
    <row r="43" spans="1:22" ht="21.95" customHeight="1" outlineLevel="1">
      <c r="A43" s="14" t="s">
        <v>172</v>
      </c>
      <c r="B43" s="15" t="s">
        <v>27</v>
      </c>
      <c r="C43" s="15" t="s">
        <v>28</v>
      </c>
      <c r="D43" s="15" t="s">
        <v>168</v>
      </c>
      <c r="E43" s="15"/>
      <c r="F43" s="15" t="s">
        <v>170</v>
      </c>
      <c r="G43" s="16" t="s">
        <v>31</v>
      </c>
      <c r="H43" s="15" t="s">
        <v>32</v>
      </c>
      <c r="I43" s="15" t="s">
        <v>173</v>
      </c>
      <c r="J43" s="17">
        <v>80609542</v>
      </c>
      <c r="K43" s="15" t="s">
        <v>35</v>
      </c>
      <c r="L43" s="15">
        <v>3</v>
      </c>
      <c r="M43" s="18">
        <v>2427</v>
      </c>
      <c r="N43" s="18"/>
      <c r="O43" s="18"/>
      <c r="P43" s="18">
        <f t="shared" si="0"/>
        <v>2427</v>
      </c>
      <c r="Q43" s="15" t="s">
        <v>36</v>
      </c>
      <c r="R43" s="15" t="s">
        <v>37</v>
      </c>
      <c r="S43" s="15"/>
      <c r="T43" s="19"/>
      <c r="U43" s="20" t="s">
        <v>38</v>
      </c>
      <c r="V43" s="19" t="s">
        <v>39</v>
      </c>
    </row>
    <row r="44" spans="1:22" ht="21.95" customHeight="1" outlineLevel="1">
      <c r="A44" s="14" t="s">
        <v>174</v>
      </c>
      <c r="B44" s="15" t="s">
        <v>27</v>
      </c>
      <c r="C44" s="15" t="s">
        <v>28</v>
      </c>
      <c r="D44" s="15" t="s">
        <v>175</v>
      </c>
      <c r="E44" s="15"/>
      <c r="F44" s="15" t="s">
        <v>176</v>
      </c>
      <c r="G44" s="16" t="s">
        <v>31</v>
      </c>
      <c r="H44" s="15" t="s">
        <v>32</v>
      </c>
      <c r="I44" s="15" t="s">
        <v>177</v>
      </c>
      <c r="J44" s="17">
        <v>9286016</v>
      </c>
      <c r="K44" s="15" t="s">
        <v>35</v>
      </c>
      <c r="L44" s="15">
        <v>3</v>
      </c>
      <c r="M44" s="18">
        <v>1122</v>
      </c>
      <c r="N44" s="18"/>
      <c r="O44" s="18"/>
      <c r="P44" s="18">
        <f t="shared" si="0"/>
        <v>1122</v>
      </c>
      <c r="Q44" s="15" t="s">
        <v>36</v>
      </c>
      <c r="R44" s="15" t="s">
        <v>37</v>
      </c>
      <c r="S44" s="15"/>
      <c r="T44" s="19"/>
      <c r="U44" s="20" t="s">
        <v>38</v>
      </c>
      <c r="V44" s="19" t="s">
        <v>39</v>
      </c>
    </row>
    <row r="45" spans="1:22" ht="21.95" customHeight="1" outlineLevel="1">
      <c r="A45" s="14" t="s">
        <v>178</v>
      </c>
      <c r="B45" s="15" t="s">
        <v>27</v>
      </c>
      <c r="C45" s="15" t="s">
        <v>28</v>
      </c>
      <c r="D45" s="15" t="s">
        <v>179</v>
      </c>
      <c r="E45" s="15"/>
      <c r="F45" s="15" t="s">
        <v>180</v>
      </c>
      <c r="G45" s="16" t="s">
        <v>31</v>
      </c>
      <c r="H45" s="15" t="s">
        <v>32</v>
      </c>
      <c r="I45" s="15" t="s">
        <v>181</v>
      </c>
      <c r="J45" s="17">
        <v>95295777</v>
      </c>
      <c r="K45" s="15" t="s">
        <v>182</v>
      </c>
      <c r="L45" s="15">
        <v>3</v>
      </c>
      <c r="M45" s="18">
        <v>0</v>
      </c>
      <c r="N45" s="18"/>
      <c r="O45" s="18"/>
      <c r="P45" s="18">
        <v>4212</v>
      </c>
      <c r="Q45" s="15" t="s">
        <v>36</v>
      </c>
      <c r="R45" s="15" t="s">
        <v>37</v>
      </c>
      <c r="S45" s="15"/>
      <c r="T45" s="19"/>
      <c r="U45" s="20" t="s">
        <v>38</v>
      </c>
      <c r="V45" s="19" t="s">
        <v>39</v>
      </c>
    </row>
    <row r="46" spans="1:22" ht="21.95" customHeight="1" outlineLevel="1">
      <c r="A46" s="14" t="s">
        <v>183</v>
      </c>
      <c r="B46" s="15" t="s">
        <v>27</v>
      </c>
      <c r="C46" s="15" t="s">
        <v>28</v>
      </c>
      <c r="D46" s="15" t="s">
        <v>184</v>
      </c>
      <c r="E46" s="15"/>
      <c r="F46" s="15" t="s">
        <v>185</v>
      </c>
      <c r="G46" s="16" t="s">
        <v>31</v>
      </c>
      <c r="H46" s="15" t="s">
        <v>32</v>
      </c>
      <c r="I46" s="15" t="s">
        <v>186</v>
      </c>
      <c r="J46" s="17">
        <v>95295776</v>
      </c>
      <c r="K46" s="15" t="s">
        <v>182</v>
      </c>
      <c r="L46" s="15">
        <v>2</v>
      </c>
      <c r="M46" s="18">
        <v>0</v>
      </c>
      <c r="N46" s="18"/>
      <c r="O46" s="18"/>
      <c r="P46" s="18">
        <v>1710</v>
      </c>
      <c r="Q46" s="15" t="s">
        <v>36</v>
      </c>
      <c r="R46" s="15" t="s">
        <v>37</v>
      </c>
      <c r="S46" s="15"/>
      <c r="T46" s="19"/>
      <c r="U46" s="20" t="s">
        <v>38</v>
      </c>
      <c r="V46" s="19" t="s">
        <v>39</v>
      </c>
    </row>
    <row r="47" spans="1:22" ht="21.95" customHeight="1" outlineLevel="1">
      <c r="A47" s="14" t="s">
        <v>187</v>
      </c>
      <c r="B47" s="15" t="s">
        <v>27</v>
      </c>
      <c r="C47" s="15" t="s">
        <v>28</v>
      </c>
      <c r="D47" s="15" t="s">
        <v>175</v>
      </c>
      <c r="E47" s="15"/>
      <c r="F47" s="15" t="s">
        <v>176</v>
      </c>
      <c r="G47" s="16" t="s">
        <v>31</v>
      </c>
      <c r="H47" s="15" t="s">
        <v>32</v>
      </c>
      <c r="I47" s="15" t="s">
        <v>188</v>
      </c>
      <c r="J47" s="17">
        <v>80609456</v>
      </c>
      <c r="K47" s="15" t="s">
        <v>35</v>
      </c>
      <c r="L47" s="15">
        <v>3</v>
      </c>
      <c r="M47" s="18">
        <v>2997</v>
      </c>
      <c r="N47" s="18"/>
      <c r="O47" s="18"/>
      <c r="P47" s="18">
        <f t="shared" ref="P47:P69" si="1">SUM(M47:O47)</f>
        <v>2997</v>
      </c>
      <c r="Q47" s="15" t="s">
        <v>36</v>
      </c>
      <c r="R47" s="15" t="s">
        <v>37</v>
      </c>
      <c r="S47" s="15"/>
      <c r="T47" s="19"/>
      <c r="U47" s="20" t="s">
        <v>38</v>
      </c>
      <c r="V47" s="19" t="s">
        <v>39</v>
      </c>
    </row>
    <row r="48" spans="1:22" ht="21.95" customHeight="1" outlineLevel="1">
      <c r="A48" s="14" t="s">
        <v>189</v>
      </c>
      <c r="B48" s="15" t="s">
        <v>27</v>
      </c>
      <c r="C48" s="15" t="s">
        <v>28</v>
      </c>
      <c r="D48" s="15" t="s">
        <v>190</v>
      </c>
      <c r="E48" s="15"/>
      <c r="F48" s="15" t="s">
        <v>191</v>
      </c>
      <c r="G48" s="16" t="s">
        <v>31</v>
      </c>
      <c r="H48" s="15" t="s">
        <v>32</v>
      </c>
      <c r="I48" s="15" t="s">
        <v>192</v>
      </c>
      <c r="J48" s="17">
        <v>10160207</v>
      </c>
      <c r="K48" s="15" t="s">
        <v>35</v>
      </c>
      <c r="L48" s="15">
        <v>5</v>
      </c>
      <c r="M48" s="18">
        <v>4530</v>
      </c>
      <c r="N48" s="18"/>
      <c r="O48" s="18"/>
      <c r="P48" s="18">
        <f t="shared" si="1"/>
        <v>4530</v>
      </c>
      <c r="Q48" s="15" t="s">
        <v>36</v>
      </c>
      <c r="R48" s="15" t="s">
        <v>37</v>
      </c>
      <c r="S48" s="15"/>
      <c r="T48" s="19"/>
      <c r="U48" s="20" t="s">
        <v>38</v>
      </c>
      <c r="V48" s="19" t="s">
        <v>39</v>
      </c>
    </row>
    <row r="49" spans="1:22" ht="21.95" customHeight="1" outlineLevel="1">
      <c r="A49" s="14" t="s">
        <v>193</v>
      </c>
      <c r="B49" s="15" t="s">
        <v>27</v>
      </c>
      <c r="C49" s="15" t="s">
        <v>28</v>
      </c>
      <c r="D49" s="15" t="s">
        <v>194</v>
      </c>
      <c r="E49" s="15"/>
      <c r="F49" s="15" t="s">
        <v>195</v>
      </c>
      <c r="G49" s="16" t="s">
        <v>31</v>
      </c>
      <c r="H49" s="15" t="s">
        <v>32</v>
      </c>
      <c r="I49" s="15" t="s">
        <v>196</v>
      </c>
      <c r="J49" s="17">
        <v>90463144</v>
      </c>
      <c r="K49" s="15" t="s">
        <v>35</v>
      </c>
      <c r="L49" s="15">
        <v>6</v>
      </c>
      <c r="M49" s="18">
        <v>6010</v>
      </c>
      <c r="N49" s="18"/>
      <c r="O49" s="18"/>
      <c r="P49" s="18">
        <f t="shared" si="1"/>
        <v>6010</v>
      </c>
      <c r="Q49" s="15" t="s">
        <v>36</v>
      </c>
      <c r="R49" s="15" t="s">
        <v>37</v>
      </c>
      <c r="S49" s="15"/>
      <c r="T49" s="19"/>
      <c r="U49" s="20" t="s">
        <v>38</v>
      </c>
      <c r="V49" s="19" t="s">
        <v>39</v>
      </c>
    </row>
    <row r="50" spans="1:22" ht="21.95" customHeight="1" outlineLevel="1">
      <c r="A50" s="14" t="s">
        <v>197</v>
      </c>
      <c r="B50" s="15" t="s">
        <v>27</v>
      </c>
      <c r="C50" s="15" t="s">
        <v>28</v>
      </c>
      <c r="D50" s="15" t="s">
        <v>198</v>
      </c>
      <c r="E50" s="15" t="s">
        <v>199</v>
      </c>
      <c r="F50" s="15" t="s">
        <v>200</v>
      </c>
      <c r="G50" s="16" t="s">
        <v>31</v>
      </c>
      <c r="H50" s="15" t="s">
        <v>32</v>
      </c>
      <c r="I50" s="15" t="s">
        <v>201</v>
      </c>
      <c r="J50" s="17">
        <v>83329336</v>
      </c>
      <c r="K50" s="15" t="s">
        <v>35</v>
      </c>
      <c r="L50" s="15">
        <v>1</v>
      </c>
      <c r="M50" s="18">
        <v>1308</v>
      </c>
      <c r="N50" s="18"/>
      <c r="O50" s="18"/>
      <c r="P50" s="18">
        <f t="shared" si="1"/>
        <v>1308</v>
      </c>
      <c r="Q50" s="15" t="s">
        <v>36</v>
      </c>
      <c r="R50" s="15" t="s">
        <v>37</v>
      </c>
      <c r="S50" s="15"/>
      <c r="T50" s="19"/>
      <c r="U50" s="20" t="s">
        <v>38</v>
      </c>
      <c r="V50" s="19" t="s">
        <v>39</v>
      </c>
    </row>
    <row r="51" spans="1:22" ht="21.95" customHeight="1" outlineLevel="1">
      <c r="A51" s="14" t="s">
        <v>202</v>
      </c>
      <c r="B51" s="15" t="s">
        <v>27</v>
      </c>
      <c r="C51" s="15" t="s">
        <v>28</v>
      </c>
      <c r="D51" s="15" t="s">
        <v>198</v>
      </c>
      <c r="E51" s="15" t="s">
        <v>199</v>
      </c>
      <c r="F51" s="15" t="s">
        <v>200</v>
      </c>
      <c r="G51" s="16" t="s">
        <v>31</v>
      </c>
      <c r="H51" s="15" t="s">
        <v>32</v>
      </c>
      <c r="I51" s="15" t="s">
        <v>203</v>
      </c>
      <c r="J51" s="17">
        <v>80609292</v>
      </c>
      <c r="K51" s="15" t="s">
        <v>35</v>
      </c>
      <c r="L51" s="15">
        <v>1</v>
      </c>
      <c r="M51" s="18">
        <v>1077</v>
      </c>
      <c r="N51" s="18"/>
      <c r="O51" s="18"/>
      <c r="P51" s="18">
        <f t="shared" si="1"/>
        <v>1077</v>
      </c>
      <c r="Q51" s="15" t="s">
        <v>36</v>
      </c>
      <c r="R51" s="15" t="s">
        <v>37</v>
      </c>
      <c r="S51" s="15"/>
      <c r="T51" s="19"/>
      <c r="U51" s="20" t="s">
        <v>38</v>
      </c>
      <c r="V51" s="19" t="s">
        <v>39</v>
      </c>
    </row>
    <row r="52" spans="1:22" ht="21.95" customHeight="1" outlineLevel="1">
      <c r="A52" s="14" t="s">
        <v>204</v>
      </c>
      <c r="B52" s="15" t="s">
        <v>27</v>
      </c>
      <c r="C52" s="15" t="s">
        <v>28</v>
      </c>
      <c r="D52" s="15" t="s">
        <v>198</v>
      </c>
      <c r="E52" s="15" t="s">
        <v>205</v>
      </c>
      <c r="F52" s="15" t="s">
        <v>206</v>
      </c>
      <c r="G52" s="16" t="s">
        <v>31</v>
      </c>
      <c r="H52" s="15" t="s">
        <v>32</v>
      </c>
      <c r="I52" s="15" t="s">
        <v>207</v>
      </c>
      <c r="J52" s="17" t="s">
        <v>208</v>
      </c>
      <c r="K52" s="15" t="s">
        <v>35</v>
      </c>
      <c r="L52" s="15">
        <v>1</v>
      </c>
      <c r="M52" s="18">
        <v>2576</v>
      </c>
      <c r="N52" s="18"/>
      <c r="O52" s="18"/>
      <c r="P52" s="18">
        <f t="shared" si="1"/>
        <v>2576</v>
      </c>
      <c r="Q52" s="15" t="s">
        <v>36</v>
      </c>
      <c r="R52" s="15" t="s">
        <v>37</v>
      </c>
      <c r="S52" s="15"/>
      <c r="T52" s="19"/>
      <c r="U52" s="20" t="s">
        <v>38</v>
      </c>
      <c r="V52" s="19" t="s">
        <v>39</v>
      </c>
    </row>
    <row r="53" spans="1:22" ht="21.95" customHeight="1" outlineLevel="1">
      <c r="A53" s="14" t="s">
        <v>209</v>
      </c>
      <c r="B53" s="15" t="s">
        <v>27</v>
      </c>
      <c r="C53" s="15" t="s">
        <v>28</v>
      </c>
      <c r="D53" s="15" t="s">
        <v>198</v>
      </c>
      <c r="E53" s="15" t="s">
        <v>210</v>
      </c>
      <c r="F53" s="15"/>
      <c r="G53" s="16" t="s">
        <v>31</v>
      </c>
      <c r="H53" s="15" t="s">
        <v>32</v>
      </c>
      <c r="I53" s="15" t="s">
        <v>211</v>
      </c>
      <c r="J53" s="17">
        <v>29779553</v>
      </c>
      <c r="K53" s="15" t="s">
        <v>35</v>
      </c>
      <c r="L53" s="15">
        <v>2</v>
      </c>
      <c r="M53" s="18">
        <v>1293</v>
      </c>
      <c r="N53" s="18"/>
      <c r="O53" s="18"/>
      <c r="P53" s="18">
        <f t="shared" si="1"/>
        <v>1293</v>
      </c>
      <c r="Q53" s="15" t="s">
        <v>36</v>
      </c>
      <c r="R53" s="15" t="s">
        <v>37</v>
      </c>
      <c r="S53" s="15"/>
      <c r="T53" s="19"/>
      <c r="U53" s="20" t="s">
        <v>38</v>
      </c>
      <c r="V53" s="19" t="s">
        <v>39</v>
      </c>
    </row>
    <row r="54" spans="1:22" ht="21.95" customHeight="1" outlineLevel="1">
      <c r="A54" s="14" t="s">
        <v>212</v>
      </c>
      <c r="B54" s="15" t="s">
        <v>27</v>
      </c>
      <c r="C54" s="15" t="s">
        <v>28</v>
      </c>
      <c r="D54" s="15" t="s">
        <v>198</v>
      </c>
      <c r="E54" s="15" t="s">
        <v>213</v>
      </c>
      <c r="F54" s="15" t="s">
        <v>214</v>
      </c>
      <c r="G54" s="16" t="s">
        <v>31</v>
      </c>
      <c r="H54" s="15" t="s">
        <v>32</v>
      </c>
      <c r="I54" s="15" t="s">
        <v>215</v>
      </c>
      <c r="J54" s="17">
        <v>26203533</v>
      </c>
      <c r="K54" s="15" t="s">
        <v>35</v>
      </c>
      <c r="L54" s="15">
        <v>1</v>
      </c>
      <c r="M54" s="18">
        <v>1165</v>
      </c>
      <c r="N54" s="18"/>
      <c r="O54" s="18"/>
      <c r="P54" s="18">
        <f t="shared" si="1"/>
        <v>1165</v>
      </c>
      <c r="Q54" s="15" t="s">
        <v>36</v>
      </c>
      <c r="R54" s="15" t="s">
        <v>37</v>
      </c>
      <c r="S54" s="15"/>
      <c r="T54" s="19"/>
      <c r="U54" s="20" t="s">
        <v>38</v>
      </c>
      <c r="V54" s="19" t="s">
        <v>39</v>
      </c>
    </row>
    <row r="55" spans="1:22" ht="21.95" customHeight="1" outlineLevel="1">
      <c r="A55" s="14" t="s">
        <v>216</v>
      </c>
      <c r="B55" s="15" t="s">
        <v>27</v>
      </c>
      <c r="C55" s="15" t="s">
        <v>28</v>
      </c>
      <c r="D55" s="15" t="s">
        <v>198</v>
      </c>
      <c r="E55" s="15" t="s">
        <v>217</v>
      </c>
      <c r="F55" s="15" t="s">
        <v>218</v>
      </c>
      <c r="G55" s="16" t="s">
        <v>31</v>
      </c>
      <c r="H55" s="15" t="s">
        <v>32</v>
      </c>
      <c r="I55" s="15" t="s">
        <v>219</v>
      </c>
      <c r="J55" s="17">
        <v>26409551</v>
      </c>
      <c r="K55" s="15" t="s">
        <v>35</v>
      </c>
      <c r="L55" s="15">
        <v>1</v>
      </c>
      <c r="M55" s="18">
        <v>2022</v>
      </c>
      <c r="N55" s="18"/>
      <c r="O55" s="18"/>
      <c r="P55" s="18">
        <f t="shared" si="1"/>
        <v>2022</v>
      </c>
      <c r="Q55" s="15" t="s">
        <v>36</v>
      </c>
      <c r="R55" s="15" t="s">
        <v>37</v>
      </c>
      <c r="S55" s="15"/>
      <c r="T55" s="19"/>
      <c r="U55" s="20" t="s">
        <v>38</v>
      </c>
      <c r="V55" s="19" t="s">
        <v>39</v>
      </c>
    </row>
    <row r="56" spans="1:22" ht="21.95" customHeight="1" outlineLevel="1">
      <c r="A56" s="14" t="s">
        <v>220</v>
      </c>
      <c r="B56" s="15" t="s">
        <v>27</v>
      </c>
      <c r="C56" s="15" t="s">
        <v>28</v>
      </c>
      <c r="D56" s="15" t="s">
        <v>198</v>
      </c>
      <c r="E56" s="15" t="s">
        <v>221</v>
      </c>
      <c r="F56" s="15"/>
      <c r="G56" s="16" t="s">
        <v>31</v>
      </c>
      <c r="H56" s="15" t="s">
        <v>32</v>
      </c>
      <c r="I56" s="15" t="s">
        <v>222</v>
      </c>
      <c r="J56" s="17">
        <v>30042521</v>
      </c>
      <c r="K56" s="15" t="s">
        <v>35</v>
      </c>
      <c r="L56" s="15">
        <v>2</v>
      </c>
      <c r="M56" s="18">
        <v>695</v>
      </c>
      <c r="N56" s="18"/>
      <c r="O56" s="18"/>
      <c r="P56" s="18">
        <f t="shared" si="1"/>
        <v>695</v>
      </c>
      <c r="Q56" s="15" t="s">
        <v>36</v>
      </c>
      <c r="R56" s="15" t="s">
        <v>37</v>
      </c>
      <c r="S56" s="15"/>
      <c r="T56" s="19"/>
      <c r="U56" s="20" t="s">
        <v>38</v>
      </c>
      <c r="V56" s="19" t="s">
        <v>39</v>
      </c>
    </row>
    <row r="57" spans="1:22" ht="21.95" customHeight="1" outlineLevel="1">
      <c r="A57" s="14" t="s">
        <v>223</v>
      </c>
      <c r="B57" s="15" t="s">
        <v>27</v>
      </c>
      <c r="C57" s="15" t="s">
        <v>28</v>
      </c>
      <c r="D57" s="15" t="s">
        <v>224</v>
      </c>
      <c r="E57" s="15"/>
      <c r="F57" s="15" t="s">
        <v>225</v>
      </c>
      <c r="G57" s="16" t="s">
        <v>31</v>
      </c>
      <c r="H57" s="15" t="s">
        <v>32</v>
      </c>
      <c r="I57" s="15" t="s">
        <v>226</v>
      </c>
      <c r="J57" s="17">
        <v>92034370</v>
      </c>
      <c r="K57" s="15" t="s">
        <v>35</v>
      </c>
      <c r="L57" s="15">
        <v>1</v>
      </c>
      <c r="M57" s="18">
        <v>2859</v>
      </c>
      <c r="N57" s="18"/>
      <c r="O57" s="18"/>
      <c r="P57" s="18">
        <f t="shared" si="1"/>
        <v>2859</v>
      </c>
      <c r="Q57" s="15" t="s">
        <v>36</v>
      </c>
      <c r="R57" s="15" t="s">
        <v>37</v>
      </c>
      <c r="S57" s="15"/>
      <c r="T57" s="19"/>
      <c r="U57" s="20" t="s">
        <v>38</v>
      </c>
      <c r="V57" s="19" t="s">
        <v>39</v>
      </c>
    </row>
    <row r="58" spans="1:22" ht="21.95" customHeight="1" outlineLevel="1">
      <c r="A58" s="14" t="s">
        <v>227</v>
      </c>
      <c r="B58" s="15" t="s">
        <v>27</v>
      </c>
      <c r="C58" s="15" t="s">
        <v>28</v>
      </c>
      <c r="D58" s="15" t="s">
        <v>228</v>
      </c>
      <c r="E58" s="15"/>
      <c r="F58" s="15" t="s">
        <v>229</v>
      </c>
      <c r="G58" s="16" t="s">
        <v>31</v>
      </c>
      <c r="H58" s="15" t="s">
        <v>32</v>
      </c>
      <c r="I58" s="15" t="s">
        <v>230</v>
      </c>
      <c r="J58" s="17">
        <v>83329340</v>
      </c>
      <c r="K58" s="15" t="s">
        <v>35</v>
      </c>
      <c r="L58" s="15">
        <v>2</v>
      </c>
      <c r="M58" s="18">
        <v>1339</v>
      </c>
      <c r="N58" s="18"/>
      <c r="O58" s="18"/>
      <c r="P58" s="18">
        <f t="shared" si="1"/>
        <v>1339</v>
      </c>
      <c r="Q58" s="15" t="s">
        <v>36</v>
      </c>
      <c r="R58" s="15" t="s">
        <v>37</v>
      </c>
      <c r="S58" s="15"/>
      <c r="T58" s="19"/>
      <c r="U58" s="20" t="s">
        <v>38</v>
      </c>
      <c r="V58" s="19" t="s">
        <v>39</v>
      </c>
    </row>
    <row r="59" spans="1:22" ht="21.95" customHeight="1" outlineLevel="1">
      <c r="A59" s="14" t="s">
        <v>231</v>
      </c>
      <c r="B59" s="15" t="s">
        <v>27</v>
      </c>
      <c r="C59" s="15" t="s">
        <v>28</v>
      </c>
      <c r="D59" s="15" t="s">
        <v>228</v>
      </c>
      <c r="E59" s="15"/>
      <c r="F59" s="15" t="s">
        <v>229</v>
      </c>
      <c r="G59" s="16" t="s">
        <v>31</v>
      </c>
      <c r="H59" s="15" t="s">
        <v>32</v>
      </c>
      <c r="I59" s="15" t="s">
        <v>232</v>
      </c>
      <c r="J59" s="17">
        <v>80609338</v>
      </c>
      <c r="K59" s="15" t="s">
        <v>35</v>
      </c>
      <c r="L59" s="15">
        <v>1</v>
      </c>
      <c r="M59" s="18">
        <v>3513</v>
      </c>
      <c r="N59" s="18"/>
      <c r="O59" s="18"/>
      <c r="P59" s="18">
        <f t="shared" si="1"/>
        <v>3513</v>
      </c>
      <c r="Q59" s="15" t="s">
        <v>36</v>
      </c>
      <c r="R59" s="15" t="s">
        <v>37</v>
      </c>
      <c r="S59" s="15"/>
      <c r="T59" s="19"/>
      <c r="U59" s="20" t="s">
        <v>38</v>
      </c>
      <c r="V59" s="19" t="s">
        <v>39</v>
      </c>
    </row>
    <row r="60" spans="1:22" ht="21.95" customHeight="1" outlineLevel="1">
      <c r="A60" s="14" t="s">
        <v>233</v>
      </c>
      <c r="B60" s="15" t="s">
        <v>27</v>
      </c>
      <c r="C60" s="15" t="s">
        <v>28</v>
      </c>
      <c r="D60" s="15" t="s">
        <v>234</v>
      </c>
      <c r="E60" s="15"/>
      <c r="F60" s="15" t="s">
        <v>235</v>
      </c>
      <c r="G60" s="16" t="s">
        <v>31</v>
      </c>
      <c r="H60" s="15" t="s">
        <v>32</v>
      </c>
      <c r="I60" s="15" t="s">
        <v>236</v>
      </c>
      <c r="J60" s="17">
        <v>83329325</v>
      </c>
      <c r="K60" s="15" t="s">
        <v>35</v>
      </c>
      <c r="L60" s="15">
        <v>2</v>
      </c>
      <c r="M60" s="18">
        <v>3876</v>
      </c>
      <c r="N60" s="18"/>
      <c r="O60" s="18"/>
      <c r="P60" s="18">
        <f t="shared" si="1"/>
        <v>3876</v>
      </c>
      <c r="Q60" s="15" t="s">
        <v>36</v>
      </c>
      <c r="R60" s="15" t="s">
        <v>37</v>
      </c>
      <c r="S60" s="15"/>
      <c r="T60" s="19"/>
      <c r="U60" s="20" t="s">
        <v>38</v>
      </c>
      <c r="V60" s="19" t="s">
        <v>39</v>
      </c>
    </row>
    <row r="61" spans="1:22" ht="21.95" customHeight="1" outlineLevel="1">
      <c r="A61" s="14" t="s">
        <v>237</v>
      </c>
      <c r="B61" s="15" t="s">
        <v>27</v>
      </c>
      <c r="C61" s="15" t="s">
        <v>28</v>
      </c>
      <c r="D61" s="15" t="s">
        <v>238</v>
      </c>
      <c r="E61" s="15"/>
      <c r="F61" s="15" t="s">
        <v>239</v>
      </c>
      <c r="G61" s="16" t="s">
        <v>31</v>
      </c>
      <c r="H61" s="15" t="s">
        <v>32</v>
      </c>
      <c r="I61" s="15" t="s">
        <v>240</v>
      </c>
      <c r="J61" s="17">
        <v>92034423</v>
      </c>
      <c r="K61" s="15" t="s">
        <v>35</v>
      </c>
      <c r="L61" s="15">
        <v>2</v>
      </c>
      <c r="M61" s="18">
        <v>2538</v>
      </c>
      <c r="N61" s="18"/>
      <c r="O61" s="18"/>
      <c r="P61" s="18">
        <f t="shared" si="1"/>
        <v>2538</v>
      </c>
      <c r="Q61" s="15" t="s">
        <v>36</v>
      </c>
      <c r="R61" s="15" t="s">
        <v>37</v>
      </c>
      <c r="S61" s="15"/>
      <c r="T61" s="19"/>
      <c r="U61" s="20" t="s">
        <v>38</v>
      </c>
      <c r="V61" s="19" t="s">
        <v>39</v>
      </c>
    </row>
    <row r="62" spans="1:22" ht="21.95" customHeight="1" outlineLevel="1">
      <c r="A62" s="14" t="s">
        <v>241</v>
      </c>
      <c r="B62" s="15" t="s">
        <v>27</v>
      </c>
      <c r="C62" s="15" t="s">
        <v>28</v>
      </c>
      <c r="D62" s="15" t="s">
        <v>238</v>
      </c>
      <c r="E62" s="15"/>
      <c r="F62" s="15" t="s">
        <v>229</v>
      </c>
      <c r="G62" s="16" t="s">
        <v>31</v>
      </c>
      <c r="H62" s="15" t="s">
        <v>32</v>
      </c>
      <c r="I62" s="15" t="s">
        <v>242</v>
      </c>
      <c r="J62" s="17">
        <v>24457756</v>
      </c>
      <c r="K62" s="15" t="s">
        <v>35</v>
      </c>
      <c r="L62" s="15">
        <v>1</v>
      </c>
      <c r="M62" s="18">
        <v>6968</v>
      </c>
      <c r="N62" s="18"/>
      <c r="O62" s="18"/>
      <c r="P62" s="18">
        <f t="shared" si="1"/>
        <v>6968</v>
      </c>
      <c r="Q62" s="15" t="s">
        <v>36</v>
      </c>
      <c r="R62" s="15" t="s">
        <v>37</v>
      </c>
      <c r="S62" s="15"/>
      <c r="T62" s="19"/>
      <c r="U62" s="20" t="s">
        <v>38</v>
      </c>
      <c r="V62" s="19" t="s">
        <v>39</v>
      </c>
    </row>
    <row r="63" spans="1:22" ht="21.95" customHeight="1" outlineLevel="1">
      <c r="A63" s="14" t="s">
        <v>243</v>
      </c>
      <c r="B63" s="15" t="s">
        <v>27</v>
      </c>
      <c r="C63" s="15" t="s">
        <v>28</v>
      </c>
      <c r="D63" s="15" t="s">
        <v>244</v>
      </c>
      <c r="E63" s="15"/>
      <c r="F63" s="15" t="s">
        <v>245</v>
      </c>
      <c r="G63" s="16" t="s">
        <v>31</v>
      </c>
      <c r="H63" s="15" t="s">
        <v>32</v>
      </c>
      <c r="I63" s="15" t="s">
        <v>246</v>
      </c>
      <c r="J63" s="17">
        <v>23410553</v>
      </c>
      <c r="K63" s="15" t="s">
        <v>35</v>
      </c>
      <c r="L63" s="15">
        <v>1</v>
      </c>
      <c r="M63" s="18">
        <v>1610</v>
      </c>
      <c r="N63" s="18"/>
      <c r="O63" s="18"/>
      <c r="P63" s="18">
        <f t="shared" si="1"/>
        <v>1610</v>
      </c>
      <c r="Q63" s="15" t="s">
        <v>36</v>
      </c>
      <c r="R63" s="15" t="s">
        <v>37</v>
      </c>
      <c r="S63" s="15"/>
      <c r="T63" s="19"/>
      <c r="U63" s="20" t="s">
        <v>38</v>
      </c>
      <c r="V63" s="19" t="s">
        <v>39</v>
      </c>
    </row>
    <row r="64" spans="1:22" ht="21.95" customHeight="1" outlineLevel="1">
      <c r="A64" s="14" t="s">
        <v>247</v>
      </c>
      <c r="B64" s="15" t="s">
        <v>27</v>
      </c>
      <c r="C64" s="15" t="s">
        <v>28</v>
      </c>
      <c r="D64" s="15" t="s">
        <v>248</v>
      </c>
      <c r="E64" s="15"/>
      <c r="F64" s="15" t="s">
        <v>249</v>
      </c>
      <c r="G64" s="16" t="s">
        <v>31</v>
      </c>
      <c r="H64" s="15" t="s">
        <v>32</v>
      </c>
      <c r="I64" s="15" t="s">
        <v>250</v>
      </c>
      <c r="J64" s="17">
        <v>19968990</v>
      </c>
      <c r="K64" s="15" t="s">
        <v>35</v>
      </c>
      <c r="L64" s="15">
        <v>1</v>
      </c>
      <c r="M64" s="18">
        <v>2822</v>
      </c>
      <c r="N64" s="18"/>
      <c r="O64" s="18"/>
      <c r="P64" s="18">
        <f t="shared" si="1"/>
        <v>2822</v>
      </c>
      <c r="Q64" s="15" t="s">
        <v>36</v>
      </c>
      <c r="R64" s="15" t="s">
        <v>37</v>
      </c>
      <c r="S64" s="15"/>
      <c r="T64" s="19"/>
      <c r="U64" s="20" t="s">
        <v>38</v>
      </c>
      <c r="V64" s="19" t="s">
        <v>39</v>
      </c>
    </row>
    <row r="65" spans="1:22" ht="21.95" customHeight="1" outlineLevel="1">
      <c r="A65" s="14" t="s">
        <v>251</v>
      </c>
      <c r="B65" s="15" t="s">
        <v>27</v>
      </c>
      <c r="C65" s="15" t="s">
        <v>28</v>
      </c>
      <c r="D65" s="15" t="s">
        <v>252</v>
      </c>
      <c r="E65" s="15"/>
      <c r="F65" s="15"/>
      <c r="G65" s="16" t="s">
        <v>31</v>
      </c>
      <c r="H65" s="15" t="s">
        <v>32</v>
      </c>
      <c r="I65" s="15" t="s">
        <v>253</v>
      </c>
      <c r="J65" s="17">
        <v>29488982</v>
      </c>
      <c r="K65" s="15" t="s">
        <v>35</v>
      </c>
      <c r="L65" s="15">
        <v>1</v>
      </c>
      <c r="M65" s="18">
        <v>791</v>
      </c>
      <c r="N65" s="18"/>
      <c r="O65" s="18"/>
      <c r="P65" s="18">
        <f t="shared" si="1"/>
        <v>791</v>
      </c>
      <c r="Q65" s="15" t="s">
        <v>36</v>
      </c>
      <c r="R65" s="15" t="s">
        <v>37</v>
      </c>
      <c r="S65" s="15"/>
      <c r="T65" s="19"/>
      <c r="U65" s="20" t="s">
        <v>38</v>
      </c>
      <c r="V65" s="19" t="s">
        <v>39</v>
      </c>
    </row>
    <row r="66" spans="1:22" ht="21.95" customHeight="1" outlineLevel="1">
      <c r="A66" s="14" t="s">
        <v>254</v>
      </c>
      <c r="B66" s="15" t="s">
        <v>27</v>
      </c>
      <c r="C66" s="15" t="s">
        <v>28</v>
      </c>
      <c r="D66" s="15" t="s">
        <v>252</v>
      </c>
      <c r="E66" s="15"/>
      <c r="F66" s="15" t="s">
        <v>255</v>
      </c>
      <c r="G66" s="16" t="s">
        <v>31</v>
      </c>
      <c r="H66" s="15" t="s">
        <v>32</v>
      </c>
      <c r="I66" s="15" t="s">
        <v>256</v>
      </c>
      <c r="J66" s="17">
        <v>26364737</v>
      </c>
      <c r="K66" s="15" t="s">
        <v>35</v>
      </c>
      <c r="L66" s="15">
        <v>2</v>
      </c>
      <c r="M66" s="18">
        <v>7108</v>
      </c>
      <c r="N66" s="18"/>
      <c r="O66" s="18"/>
      <c r="P66" s="18">
        <f t="shared" si="1"/>
        <v>7108</v>
      </c>
      <c r="Q66" s="15" t="s">
        <v>36</v>
      </c>
      <c r="R66" s="15" t="s">
        <v>37</v>
      </c>
      <c r="S66" s="15"/>
      <c r="T66" s="19"/>
      <c r="U66" s="20" t="s">
        <v>38</v>
      </c>
      <c r="V66" s="19" t="s">
        <v>39</v>
      </c>
    </row>
    <row r="67" spans="1:22" ht="21.95" customHeight="1" outlineLevel="1">
      <c r="A67" s="14" t="s">
        <v>257</v>
      </c>
      <c r="B67" s="15" t="s">
        <v>27</v>
      </c>
      <c r="C67" s="15" t="s">
        <v>28</v>
      </c>
      <c r="D67" s="15" t="s">
        <v>252</v>
      </c>
      <c r="E67" s="15"/>
      <c r="F67" s="15" t="s">
        <v>258</v>
      </c>
      <c r="G67" s="16" t="s">
        <v>31</v>
      </c>
      <c r="H67" s="15" t="s">
        <v>32</v>
      </c>
      <c r="I67" s="15" t="s">
        <v>259</v>
      </c>
      <c r="J67" s="17">
        <v>30273405</v>
      </c>
      <c r="K67" s="15" t="s">
        <v>35</v>
      </c>
      <c r="L67" s="15">
        <v>1</v>
      </c>
      <c r="M67" s="18">
        <v>121</v>
      </c>
      <c r="N67" s="18"/>
      <c r="O67" s="18"/>
      <c r="P67" s="18">
        <f t="shared" si="1"/>
        <v>121</v>
      </c>
      <c r="Q67" s="15" t="s">
        <v>36</v>
      </c>
      <c r="R67" s="15" t="s">
        <v>37</v>
      </c>
      <c r="S67" s="15"/>
      <c r="T67" s="19"/>
      <c r="U67" s="20" t="s">
        <v>38</v>
      </c>
      <c r="V67" s="19" t="s">
        <v>39</v>
      </c>
    </row>
    <row r="68" spans="1:22" ht="20.100000000000001" customHeight="1">
      <c r="A68" s="21" t="s">
        <v>260</v>
      </c>
      <c r="B68" s="15" t="s">
        <v>27</v>
      </c>
      <c r="C68" s="15" t="s">
        <v>28</v>
      </c>
      <c r="D68" s="15" t="s">
        <v>252</v>
      </c>
      <c r="E68" s="15" t="s">
        <v>261</v>
      </c>
      <c r="F68" s="15"/>
      <c r="G68" s="16" t="s">
        <v>31</v>
      </c>
      <c r="H68" s="15" t="s">
        <v>32</v>
      </c>
      <c r="I68" s="15" t="s">
        <v>262</v>
      </c>
      <c r="J68" s="17">
        <v>30042754</v>
      </c>
      <c r="K68" s="15" t="s">
        <v>35</v>
      </c>
      <c r="L68" s="15">
        <v>1</v>
      </c>
      <c r="M68" s="18">
        <v>178</v>
      </c>
      <c r="N68" s="18"/>
      <c r="O68" s="18"/>
      <c r="P68" s="18">
        <f t="shared" si="1"/>
        <v>178</v>
      </c>
      <c r="Q68" s="15" t="s">
        <v>36</v>
      </c>
      <c r="R68" s="15" t="s">
        <v>37</v>
      </c>
      <c r="S68" s="15"/>
      <c r="T68" s="19"/>
      <c r="U68" s="20" t="s">
        <v>38</v>
      </c>
      <c r="V68" s="22"/>
    </row>
    <row r="69" spans="1:22" ht="20.100000000000001" customHeight="1">
      <c r="A69" s="14" t="s">
        <v>263</v>
      </c>
      <c r="B69" s="15" t="s">
        <v>27</v>
      </c>
      <c r="C69" s="15" t="s">
        <v>28</v>
      </c>
      <c r="D69" s="15" t="s">
        <v>264</v>
      </c>
      <c r="E69" s="15"/>
      <c r="F69" s="15" t="s">
        <v>265</v>
      </c>
      <c r="G69" s="16" t="s">
        <v>31</v>
      </c>
      <c r="H69" s="15" t="s">
        <v>32</v>
      </c>
      <c r="I69" s="15" t="s">
        <v>266</v>
      </c>
      <c r="J69" s="17" t="s">
        <v>267</v>
      </c>
      <c r="K69" s="15" t="s">
        <v>35</v>
      </c>
      <c r="L69" s="15">
        <v>1</v>
      </c>
      <c r="M69" s="18">
        <v>1972</v>
      </c>
      <c r="N69" s="18"/>
      <c r="O69" s="18"/>
      <c r="P69" s="18">
        <f t="shared" si="1"/>
        <v>1972</v>
      </c>
      <c r="Q69" s="15" t="s">
        <v>36</v>
      </c>
      <c r="R69" s="15" t="s">
        <v>37</v>
      </c>
      <c r="S69" s="15"/>
      <c r="T69" s="19"/>
      <c r="U69" s="20" t="s">
        <v>38</v>
      </c>
    </row>
    <row r="70" spans="1:22" ht="32.1" customHeight="1" outlineLevel="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5" t="s">
        <v>268</v>
      </c>
      <c r="M70" s="26">
        <f>SUM(M7:M69)</f>
        <v>210850</v>
      </c>
      <c r="N70" s="26">
        <f>SUBTOTAL(9,N7:N69)</f>
        <v>0</v>
      </c>
      <c r="O70" s="26">
        <f>SUBTOTAL(9,O7:O69)</f>
        <v>0</v>
      </c>
      <c r="P70" s="26">
        <f>SUM(P7:P69)</f>
        <v>216772</v>
      </c>
      <c r="Q70" s="27" t="s">
        <v>269</v>
      </c>
      <c r="R70" s="28"/>
      <c r="S70" s="24"/>
      <c r="T70" s="22"/>
      <c r="U70" s="24"/>
      <c r="V70" s="1" t="s">
        <v>23</v>
      </c>
    </row>
    <row r="71" spans="1:22" ht="15" customHeight="1" outlineLevel="1">
      <c r="A71" s="10" t="s">
        <v>270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R71" s="11"/>
      <c r="V71" s="1"/>
    </row>
    <row r="72" spans="1:22" ht="21.95" customHeight="1" outlineLevel="1">
      <c r="A72" s="30" t="s">
        <v>4</v>
      </c>
      <c r="B72" s="31" t="s">
        <v>5</v>
      </c>
      <c r="C72" s="31" t="s">
        <v>6</v>
      </c>
      <c r="D72" s="31" t="s">
        <v>7</v>
      </c>
      <c r="E72" s="31" t="s">
        <v>8</v>
      </c>
      <c r="F72" s="31" t="s">
        <v>9</v>
      </c>
      <c r="G72" s="31" t="s">
        <v>10</v>
      </c>
      <c r="H72" s="31" t="s">
        <v>11</v>
      </c>
      <c r="I72" s="31" t="s">
        <v>12</v>
      </c>
      <c r="J72" s="31" t="s">
        <v>13</v>
      </c>
      <c r="K72" s="31" t="s">
        <v>14</v>
      </c>
      <c r="L72" s="31" t="s">
        <v>15</v>
      </c>
      <c r="M72" s="32" t="str">
        <f>$M$5</f>
        <v>Rzeczywiste zużycie energii [kWh]
w okresie
od 01.01.2017 r.
do 31.12.2017 r.</v>
      </c>
      <c r="N72" s="33"/>
      <c r="O72" s="34"/>
      <c r="P72" s="2" t="str">
        <f>$P$5</f>
        <v>Szacowane zużycie energii [kWh]
w okresie
od 01.01.2019 r.
do 31.12.2019 r.</v>
      </c>
      <c r="Q72" s="31" t="s">
        <v>18</v>
      </c>
      <c r="R72" s="31" t="s">
        <v>19</v>
      </c>
      <c r="S72" s="31" t="s">
        <v>20</v>
      </c>
      <c r="T72" s="35" t="s">
        <v>21</v>
      </c>
      <c r="U72" s="30" t="s">
        <v>22</v>
      </c>
      <c r="V72" s="19" t="s">
        <v>39</v>
      </c>
    </row>
    <row r="73" spans="1:22" ht="21.95" customHeight="1" outlineLevel="1">
      <c r="A73" s="36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 t="s">
        <v>24</v>
      </c>
      <c r="N73" s="13" t="s">
        <v>25</v>
      </c>
      <c r="O73" s="13" t="s">
        <v>25</v>
      </c>
      <c r="P73" s="2"/>
      <c r="Q73" s="13"/>
      <c r="R73" s="13"/>
      <c r="S73" s="13"/>
      <c r="T73" s="37"/>
      <c r="U73" s="36"/>
      <c r="V73" s="19" t="s">
        <v>39</v>
      </c>
    </row>
    <row r="74" spans="1:22" ht="21.95" customHeight="1" outlineLevel="1">
      <c r="A74" s="14" t="s">
        <v>271</v>
      </c>
      <c r="B74" s="15" t="s">
        <v>27</v>
      </c>
      <c r="C74" s="15" t="s">
        <v>27</v>
      </c>
      <c r="D74" s="15" t="s">
        <v>32</v>
      </c>
      <c r="E74" s="15"/>
      <c r="F74" s="15" t="s">
        <v>272</v>
      </c>
      <c r="G74" s="16" t="s">
        <v>31</v>
      </c>
      <c r="H74" s="15" t="s">
        <v>32</v>
      </c>
      <c r="I74" s="15" t="s">
        <v>273</v>
      </c>
      <c r="J74" s="17">
        <v>8580618</v>
      </c>
      <c r="K74" s="15" t="s">
        <v>182</v>
      </c>
      <c r="L74" s="15">
        <v>1</v>
      </c>
      <c r="M74" s="18">
        <v>857</v>
      </c>
      <c r="N74" s="18"/>
      <c r="O74" s="18"/>
      <c r="P74" s="18">
        <f t="shared" ref="P74:P82" si="2">SUM(M74:O74)</f>
        <v>857</v>
      </c>
      <c r="Q74" s="15" t="s">
        <v>36</v>
      </c>
      <c r="R74" s="15" t="s">
        <v>37</v>
      </c>
      <c r="S74" s="15"/>
      <c r="T74" s="19"/>
      <c r="U74" s="20" t="s">
        <v>38</v>
      </c>
      <c r="V74" s="19" t="s">
        <v>39</v>
      </c>
    </row>
    <row r="75" spans="1:22" ht="21.95" customHeight="1" outlineLevel="1">
      <c r="A75" s="14" t="s">
        <v>274</v>
      </c>
      <c r="B75" s="15" t="s">
        <v>27</v>
      </c>
      <c r="C75" s="15" t="s">
        <v>27</v>
      </c>
      <c r="D75" s="15" t="s">
        <v>198</v>
      </c>
      <c r="E75" s="15"/>
      <c r="F75" s="15">
        <v>1</v>
      </c>
      <c r="G75" s="16" t="s">
        <v>31</v>
      </c>
      <c r="H75" s="15" t="s">
        <v>32</v>
      </c>
      <c r="I75" s="15" t="s">
        <v>275</v>
      </c>
      <c r="J75" s="17" t="s">
        <v>276</v>
      </c>
      <c r="K75" s="15" t="s">
        <v>277</v>
      </c>
      <c r="L75" s="15">
        <v>12</v>
      </c>
      <c r="M75" s="18">
        <v>1436</v>
      </c>
      <c r="N75" s="18">
        <v>3350</v>
      </c>
      <c r="O75" s="18">
        <v>3350</v>
      </c>
      <c r="P75" s="18">
        <f t="shared" si="2"/>
        <v>8136</v>
      </c>
      <c r="Q75" s="15" t="s">
        <v>36</v>
      </c>
      <c r="R75" s="15" t="s">
        <v>37</v>
      </c>
      <c r="S75" s="15"/>
      <c r="T75" s="19"/>
      <c r="U75" s="20" t="s">
        <v>38</v>
      </c>
      <c r="V75" s="19" t="s">
        <v>39</v>
      </c>
    </row>
    <row r="76" spans="1:22" ht="21.95" customHeight="1" outlineLevel="1">
      <c r="A76" s="14" t="s">
        <v>278</v>
      </c>
      <c r="B76" s="15" t="s">
        <v>27</v>
      </c>
      <c r="C76" s="15" t="s">
        <v>27</v>
      </c>
      <c r="D76" s="15" t="s">
        <v>198</v>
      </c>
      <c r="E76" s="15"/>
      <c r="F76" s="15"/>
      <c r="G76" s="16" t="s">
        <v>31</v>
      </c>
      <c r="H76" s="15" t="s">
        <v>32</v>
      </c>
      <c r="I76" s="15" t="s">
        <v>279</v>
      </c>
      <c r="J76" s="17">
        <v>7011565</v>
      </c>
      <c r="K76" s="15" t="s">
        <v>182</v>
      </c>
      <c r="L76" s="15">
        <v>10</v>
      </c>
      <c r="M76" s="18">
        <v>0</v>
      </c>
      <c r="N76" s="18"/>
      <c r="O76" s="18"/>
      <c r="P76" s="18">
        <f t="shared" si="2"/>
        <v>0</v>
      </c>
      <c r="Q76" s="15" t="s">
        <v>36</v>
      </c>
      <c r="R76" s="15" t="s">
        <v>37</v>
      </c>
      <c r="S76" s="15"/>
      <c r="T76" s="19"/>
      <c r="U76" s="20" t="s">
        <v>38</v>
      </c>
      <c r="V76" s="19" t="s">
        <v>39</v>
      </c>
    </row>
    <row r="77" spans="1:22" ht="21.95" customHeight="1" outlineLevel="1">
      <c r="A77" s="14" t="s">
        <v>280</v>
      </c>
      <c r="B77" s="15" t="s">
        <v>27</v>
      </c>
      <c r="C77" s="15" t="s">
        <v>281</v>
      </c>
      <c r="D77" s="15" t="s">
        <v>32</v>
      </c>
      <c r="E77" s="15"/>
      <c r="F77" s="15">
        <v>274</v>
      </c>
      <c r="G77" s="16" t="s">
        <v>31</v>
      </c>
      <c r="H77" s="15" t="s">
        <v>32</v>
      </c>
      <c r="I77" s="15" t="s">
        <v>282</v>
      </c>
      <c r="J77" s="17">
        <v>23459822</v>
      </c>
      <c r="K77" s="15" t="s">
        <v>283</v>
      </c>
      <c r="L77" s="15"/>
      <c r="M77" s="18">
        <v>22</v>
      </c>
      <c r="N77" s="18"/>
      <c r="O77" s="18"/>
      <c r="P77" s="18">
        <f t="shared" si="2"/>
        <v>22</v>
      </c>
      <c r="Q77" s="15" t="s">
        <v>36</v>
      </c>
      <c r="R77" s="15" t="s">
        <v>37</v>
      </c>
      <c r="S77" s="15"/>
      <c r="T77" s="19"/>
      <c r="U77" s="20" t="s">
        <v>38</v>
      </c>
      <c r="V77" s="19" t="s">
        <v>39</v>
      </c>
    </row>
    <row r="78" spans="1:22" ht="21.95" customHeight="1" outlineLevel="1">
      <c r="A78" s="14" t="s">
        <v>284</v>
      </c>
      <c r="B78" s="15" t="s">
        <v>27</v>
      </c>
      <c r="C78" s="15" t="s">
        <v>281</v>
      </c>
      <c r="D78" s="15" t="s">
        <v>198</v>
      </c>
      <c r="E78" s="15"/>
      <c r="F78" s="15">
        <v>7</v>
      </c>
      <c r="G78" s="16" t="s">
        <v>31</v>
      </c>
      <c r="H78" s="15" t="s">
        <v>32</v>
      </c>
      <c r="I78" s="15" t="s">
        <v>285</v>
      </c>
      <c r="J78" s="17">
        <v>92034347</v>
      </c>
      <c r="K78" s="15" t="s">
        <v>283</v>
      </c>
      <c r="L78" s="15">
        <v>3</v>
      </c>
      <c r="M78" s="18">
        <v>304</v>
      </c>
      <c r="N78" s="18"/>
      <c r="O78" s="18"/>
      <c r="P78" s="18">
        <f t="shared" si="2"/>
        <v>304</v>
      </c>
      <c r="Q78" s="15" t="s">
        <v>36</v>
      </c>
      <c r="R78" s="15" t="s">
        <v>37</v>
      </c>
      <c r="S78" s="15"/>
      <c r="T78" s="19"/>
      <c r="U78" s="20" t="s">
        <v>38</v>
      </c>
      <c r="V78" s="19" t="s">
        <v>39</v>
      </c>
    </row>
    <row r="79" spans="1:22" ht="21.95" customHeight="1" outlineLevel="1">
      <c r="A79" s="14" t="s">
        <v>286</v>
      </c>
      <c r="B79" s="15" t="s">
        <v>27</v>
      </c>
      <c r="C79" s="15" t="s">
        <v>281</v>
      </c>
      <c r="D79" s="15" t="s">
        <v>198</v>
      </c>
      <c r="E79" s="15"/>
      <c r="F79" s="15">
        <v>7</v>
      </c>
      <c r="G79" s="16" t="s">
        <v>31</v>
      </c>
      <c r="H79" s="15" t="s">
        <v>32</v>
      </c>
      <c r="I79" s="15" t="s">
        <v>287</v>
      </c>
      <c r="J79" s="17" t="s">
        <v>288</v>
      </c>
      <c r="K79" s="15" t="s">
        <v>283</v>
      </c>
      <c r="L79" s="15">
        <v>5</v>
      </c>
      <c r="M79" s="18">
        <v>0</v>
      </c>
      <c r="N79" s="18"/>
      <c r="O79" s="18"/>
      <c r="P79" s="18">
        <f t="shared" si="2"/>
        <v>0</v>
      </c>
      <c r="Q79" s="15" t="s">
        <v>36</v>
      </c>
      <c r="R79" s="15" t="s">
        <v>37</v>
      </c>
      <c r="S79" s="15"/>
      <c r="T79" s="19"/>
      <c r="U79" s="20" t="s">
        <v>38</v>
      </c>
      <c r="V79" s="19" t="s">
        <v>39</v>
      </c>
    </row>
    <row r="80" spans="1:22" ht="21.95" customHeight="1" outlineLevel="1">
      <c r="A80" s="14" t="s">
        <v>289</v>
      </c>
      <c r="B80" s="15" t="s">
        <v>27</v>
      </c>
      <c r="C80" s="15" t="s">
        <v>290</v>
      </c>
      <c r="D80" s="15" t="s">
        <v>32</v>
      </c>
      <c r="E80" s="15"/>
      <c r="F80" s="15"/>
      <c r="G80" s="16" t="s">
        <v>31</v>
      </c>
      <c r="H80" s="15" t="s">
        <v>32</v>
      </c>
      <c r="I80" s="15" t="s">
        <v>291</v>
      </c>
      <c r="J80" s="17">
        <v>90691247</v>
      </c>
      <c r="K80" s="15" t="s">
        <v>182</v>
      </c>
      <c r="L80" s="15">
        <v>3</v>
      </c>
      <c r="M80" s="18">
        <v>1083</v>
      </c>
      <c r="N80" s="18"/>
      <c r="O80" s="18"/>
      <c r="P80" s="18">
        <f t="shared" si="2"/>
        <v>1083</v>
      </c>
      <c r="Q80" s="15" t="s">
        <v>36</v>
      </c>
      <c r="R80" s="15" t="s">
        <v>37</v>
      </c>
      <c r="S80" s="15"/>
      <c r="T80" s="19"/>
      <c r="U80" s="20" t="s">
        <v>38</v>
      </c>
      <c r="V80" s="19" t="s">
        <v>39</v>
      </c>
    </row>
    <row r="81" spans="1:22" ht="21.95" customHeight="1" outlineLevel="1">
      <c r="A81" s="14" t="s">
        <v>292</v>
      </c>
      <c r="B81" s="15" t="s">
        <v>27</v>
      </c>
      <c r="C81" s="15" t="s">
        <v>293</v>
      </c>
      <c r="D81" s="15" t="s">
        <v>32</v>
      </c>
      <c r="E81" s="15"/>
      <c r="F81" s="15"/>
      <c r="G81" s="16" t="s">
        <v>31</v>
      </c>
      <c r="H81" s="15" t="s">
        <v>32</v>
      </c>
      <c r="I81" s="15" t="s">
        <v>294</v>
      </c>
      <c r="J81" s="17" t="s">
        <v>295</v>
      </c>
      <c r="K81" s="15" t="s">
        <v>182</v>
      </c>
      <c r="L81" s="15">
        <v>6</v>
      </c>
      <c r="M81" s="18">
        <v>1151</v>
      </c>
      <c r="N81" s="18"/>
      <c r="O81" s="18"/>
      <c r="P81" s="18">
        <f t="shared" si="2"/>
        <v>1151</v>
      </c>
      <c r="Q81" s="15" t="s">
        <v>36</v>
      </c>
      <c r="R81" s="15" t="s">
        <v>37</v>
      </c>
      <c r="S81" s="15"/>
      <c r="T81" s="19"/>
      <c r="U81" s="20" t="s">
        <v>38</v>
      </c>
      <c r="V81" s="19" t="s">
        <v>39</v>
      </c>
    </row>
    <row r="82" spans="1:22" ht="21.95" customHeight="1" outlineLevel="1">
      <c r="A82" s="14" t="s">
        <v>296</v>
      </c>
      <c r="B82" s="15" t="s">
        <v>27</v>
      </c>
      <c r="C82" s="15" t="s">
        <v>297</v>
      </c>
      <c r="D82" s="15" t="s">
        <v>32</v>
      </c>
      <c r="E82" s="15"/>
      <c r="F82" s="15">
        <v>233</v>
      </c>
      <c r="G82" s="16" t="s">
        <v>31</v>
      </c>
      <c r="H82" s="15" t="s">
        <v>32</v>
      </c>
      <c r="I82" s="15" t="s">
        <v>298</v>
      </c>
      <c r="J82" s="17">
        <v>90011794</v>
      </c>
      <c r="K82" s="15" t="s">
        <v>277</v>
      </c>
      <c r="L82" s="15">
        <v>23</v>
      </c>
      <c r="M82" s="18">
        <v>3953</v>
      </c>
      <c r="N82" s="18">
        <v>9223</v>
      </c>
      <c r="O82" s="18">
        <v>9223</v>
      </c>
      <c r="P82" s="18">
        <f t="shared" si="2"/>
        <v>22399</v>
      </c>
      <c r="Q82" s="15" t="s">
        <v>36</v>
      </c>
      <c r="R82" s="15" t="s">
        <v>37</v>
      </c>
      <c r="S82" s="15"/>
      <c r="T82" s="19"/>
      <c r="U82" s="20" t="s">
        <v>38</v>
      </c>
      <c r="V82" s="19" t="s">
        <v>39</v>
      </c>
    </row>
    <row r="83" spans="1:22" ht="32.1" customHeight="1" outlineLevel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5" t="s">
        <v>268</v>
      </c>
      <c r="M83" s="26">
        <f>SUBTOTAL(9,M74:M82)</f>
        <v>8806</v>
      </c>
      <c r="N83" s="26">
        <f>SUBTOTAL(9,N74:N82)</f>
        <v>12573</v>
      </c>
      <c r="O83" s="26">
        <f>SUBTOTAL(9,O74:O82)</f>
        <v>12573</v>
      </c>
      <c r="P83" s="26">
        <f>M83+O83</f>
        <v>21379</v>
      </c>
      <c r="Q83" s="27" t="s">
        <v>269</v>
      </c>
      <c r="R83" s="28"/>
      <c r="S83" s="24"/>
      <c r="T83" s="22"/>
      <c r="U83" s="24"/>
      <c r="V83" s="1" t="s">
        <v>23</v>
      </c>
    </row>
    <row r="84" spans="1:22" ht="15" customHeight="1" outlineLevel="1">
      <c r="A84" s="10" t="s">
        <v>299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R84" s="11"/>
      <c r="V84" s="1"/>
    </row>
    <row r="85" spans="1:22" ht="21.95" customHeight="1" outlineLevel="1">
      <c r="A85" s="30" t="s">
        <v>4</v>
      </c>
      <c r="B85" s="31" t="s">
        <v>5</v>
      </c>
      <c r="C85" s="31" t="s">
        <v>6</v>
      </c>
      <c r="D85" s="31" t="s">
        <v>7</v>
      </c>
      <c r="E85" s="31" t="s">
        <v>8</v>
      </c>
      <c r="F85" s="31" t="s">
        <v>9</v>
      </c>
      <c r="G85" s="31" t="s">
        <v>10</v>
      </c>
      <c r="H85" s="31" t="s">
        <v>11</v>
      </c>
      <c r="I85" s="31" t="s">
        <v>12</v>
      </c>
      <c r="J85" s="31" t="s">
        <v>13</v>
      </c>
      <c r="K85" s="31" t="s">
        <v>14</v>
      </c>
      <c r="L85" s="31" t="s">
        <v>15</v>
      </c>
      <c r="M85" s="32" t="str">
        <f>$M$5</f>
        <v>Rzeczywiste zużycie energii [kWh]
w okresie
od 01.01.2017 r.
do 31.12.2017 r.</v>
      </c>
      <c r="N85" s="33"/>
      <c r="O85" s="34"/>
      <c r="P85" s="2" t="str">
        <f>$P$5</f>
        <v>Szacowane zużycie energii [kWh]
w okresie
od 01.01.2019 r.
do 31.12.2019 r.</v>
      </c>
      <c r="Q85" s="31" t="s">
        <v>18</v>
      </c>
      <c r="R85" s="31" t="s">
        <v>19</v>
      </c>
      <c r="S85" s="31" t="s">
        <v>20</v>
      </c>
      <c r="T85" s="35" t="s">
        <v>21</v>
      </c>
      <c r="U85" s="30" t="s">
        <v>22</v>
      </c>
      <c r="V85" s="19" t="s">
        <v>39</v>
      </c>
    </row>
    <row r="86" spans="1:22" ht="21.95" customHeight="1" outlineLevel="1">
      <c r="A86" s="36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 t="s">
        <v>24</v>
      </c>
      <c r="N86" s="13" t="s">
        <v>25</v>
      </c>
      <c r="O86" s="13" t="s">
        <v>25</v>
      </c>
      <c r="P86" s="2"/>
      <c r="Q86" s="13"/>
      <c r="R86" s="13"/>
      <c r="S86" s="13"/>
      <c r="T86" s="37"/>
      <c r="U86" s="36"/>
      <c r="V86" s="19" t="s">
        <v>39</v>
      </c>
    </row>
    <row r="87" spans="1:22" ht="21.95" customHeight="1" outlineLevel="1">
      <c r="A87" s="14">
        <v>73</v>
      </c>
      <c r="B87" s="15" t="s">
        <v>27</v>
      </c>
      <c r="C87" s="15" t="s">
        <v>300</v>
      </c>
      <c r="D87" s="15" t="s">
        <v>198</v>
      </c>
      <c r="E87" s="15"/>
      <c r="F87" s="15">
        <v>10</v>
      </c>
      <c r="G87" s="16" t="s">
        <v>31</v>
      </c>
      <c r="H87" s="15" t="s">
        <v>32</v>
      </c>
      <c r="I87" s="15" t="s">
        <v>301</v>
      </c>
      <c r="J87" s="38">
        <v>50065149</v>
      </c>
      <c r="K87" s="15" t="s">
        <v>302</v>
      </c>
      <c r="L87" s="15">
        <v>39</v>
      </c>
      <c r="M87" s="18">
        <v>15240</v>
      </c>
      <c r="N87" s="18">
        <v>38764</v>
      </c>
      <c r="O87" s="18">
        <v>38764</v>
      </c>
      <c r="P87" s="18">
        <f>SUM(M87:O87)</f>
        <v>92768</v>
      </c>
      <c r="Q87" s="15" t="s">
        <v>36</v>
      </c>
      <c r="R87" s="15" t="s">
        <v>37</v>
      </c>
      <c r="S87" s="15"/>
      <c r="T87" s="19"/>
      <c r="U87" s="20" t="s">
        <v>38</v>
      </c>
      <c r="V87" s="19" t="s">
        <v>39</v>
      </c>
    </row>
    <row r="88" spans="1:22" ht="21.95" customHeight="1" outlineLevel="1">
      <c r="A88" s="14">
        <v>74</v>
      </c>
      <c r="B88" s="15" t="s">
        <v>27</v>
      </c>
      <c r="C88" s="15" t="s">
        <v>303</v>
      </c>
      <c r="D88" s="15" t="s">
        <v>304</v>
      </c>
      <c r="E88" s="15"/>
      <c r="F88" s="15"/>
      <c r="G88" s="16" t="s">
        <v>31</v>
      </c>
      <c r="H88" s="15" t="s">
        <v>32</v>
      </c>
      <c r="I88" s="15" t="s">
        <v>305</v>
      </c>
      <c r="J88" s="38" t="s">
        <v>306</v>
      </c>
      <c r="K88" s="15" t="s">
        <v>277</v>
      </c>
      <c r="L88" s="15">
        <v>6</v>
      </c>
      <c r="M88" s="18">
        <v>239</v>
      </c>
      <c r="N88" s="18">
        <v>803</v>
      </c>
      <c r="O88" s="18">
        <v>803</v>
      </c>
      <c r="P88" s="18">
        <f>SUM(M88:O88)</f>
        <v>1845</v>
      </c>
      <c r="Q88" s="15" t="s">
        <v>36</v>
      </c>
      <c r="R88" s="15" t="s">
        <v>37</v>
      </c>
      <c r="S88" s="15"/>
      <c r="T88" s="19"/>
      <c r="U88" s="20" t="s">
        <v>38</v>
      </c>
      <c r="V88" s="19" t="s">
        <v>39</v>
      </c>
    </row>
    <row r="89" spans="1:22" ht="20.100000000000001" customHeight="1">
      <c r="A89" s="14">
        <v>75</v>
      </c>
      <c r="B89" s="15" t="s">
        <v>27</v>
      </c>
      <c r="C89" s="15" t="s">
        <v>307</v>
      </c>
      <c r="D89" s="15" t="s">
        <v>32</v>
      </c>
      <c r="E89" s="15"/>
      <c r="F89" s="15"/>
      <c r="G89" s="16" t="s">
        <v>31</v>
      </c>
      <c r="H89" s="15" t="s">
        <v>32</v>
      </c>
      <c r="I89" s="15" t="s">
        <v>308</v>
      </c>
      <c r="J89" s="38" t="s">
        <v>309</v>
      </c>
      <c r="K89" s="15" t="s">
        <v>310</v>
      </c>
      <c r="L89" s="15">
        <v>39</v>
      </c>
      <c r="M89" s="18">
        <v>26684</v>
      </c>
      <c r="N89" s="18">
        <v>69182</v>
      </c>
      <c r="O89" s="18">
        <v>69182</v>
      </c>
      <c r="P89" s="18">
        <f>SUM(M89:O89)</f>
        <v>165048</v>
      </c>
      <c r="Q89" s="15" t="s">
        <v>36</v>
      </c>
      <c r="R89" s="15" t="s">
        <v>37</v>
      </c>
      <c r="S89" s="15"/>
      <c r="T89" s="19"/>
      <c r="U89" s="20" t="s">
        <v>38</v>
      </c>
      <c r="V89" s="22"/>
    </row>
    <row r="90" spans="1:22" ht="20.100000000000001" customHeight="1">
      <c r="A90" s="14">
        <v>76</v>
      </c>
      <c r="B90" s="15" t="s">
        <v>27</v>
      </c>
      <c r="C90" s="15" t="s">
        <v>307</v>
      </c>
      <c r="D90" s="15" t="s">
        <v>32</v>
      </c>
      <c r="E90" s="15"/>
      <c r="F90" s="15"/>
      <c r="G90" s="16" t="s">
        <v>31</v>
      </c>
      <c r="H90" s="15" t="s">
        <v>32</v>
      </c>
      <c r="I90" s="15" t="s">
        <v>311</v>
      </c>
      <c r="J90" s="38">
        <v>83152073</v>
      </c>
      <c r="K90" s="15" t="s">
        <v>277</v>
      </c>
      <c r="L90" s="15">
        <v>3</v>
      </c>
      <c r="M90" s="18">
        <v>481</v>
      </c>
      <c r="N90" s="18">
        <v>1621</v>
      </c>
      <c r="O90" s="18">
        <v>1621</v>
      </c>
      <c r="P90" s="18">
        <f>SUM(M90:O90)</f>
        <v>3723</v>
      </c>
      <c r="Q90" s="15" t="s">
        <v>36</v>
      </c>
      <c r="R90" s="15" t="s">
        <v>37</v>
      </c>
      <c r="S90" s="15"/>
      <c r="T90" s="19"/>
      <c r="U90" s="20" t="s">
        <v>38</v>
      </c>
    </row>
    <row r="91" spans="1:22" ht="32.1" customHeight="1" outlineLevel="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5" t="s">
        <v>268</v>
      </c>
      <c r="M91" s="26">
        <f>SUBTOTAL(9,M87:M90)</f>
        <v>42644</v>
      </c>
      <c r="N91" s="26">
        <f>SUBTOTAL(9,N87:N90)</f>
        <v>110370</v>
      </c>
      <c r="O91" s="26">
        <f>O87+O88+O89+O90</f>
        <v>110370</v>
      </c>
      <c r="P91" s="26">
        <f>M91+O91</f>
        <v>153014</v>
      </c>
      <c r="Q91" s="27" t="s">
        <v>269</v>
      </c>
      <c r="R91" s="28"/>
      <c r="S91" s="24"/>
      <c r="T91" s="22"/>
      <c r="U91" s="24"/>
      <c r="V91" s="1" t="s">
        <v>23</v>
      </c>
    </row>
    <row r="92" spans="1:22" ht="15" customHeight="1" outlineLevel="1">
      <c r="A92" s="10" t="s">
        <v>312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R92" s="11"/>
      <c r="V92" s="1"/>
    </row>
    <row r="93" spans="1:22" ht="15" customHeight="1" outlineLevel="1">
      <c r="A93" s="30" t="s">
        <v>4</v>
      </c>
      <c r="B93" s="31" t="s">
        <v>5</v>
      </c>
      <c r="C93" s="31" t="s">
        <v>6</v>
      </c>
      <c r="D93" s="31" t="s">
        <v>7</v>
      </c>
      <c r="E93" s="31" t="s">
        <v>8</v>
      </c>
      <c r="F93" s="31" t="s">
        <v>9</v>
      </c>
      <c r="G93" s="31" t="s">
        <v>10</v>
      </c>
      <c r="H93" s="31" t="s">
        <v>11</v>
      </c>
      <c r="I93" s="31" t="s">
        <v>12</v>
      </c>
      <c r="J93" s="31" t="s">
        <v>13</v>
      </c>
      <c r="K93" s="31" t="s">
        <v>14</v>
      </c>
      <c r="L93" s="31" t="s">
        <v>15</v>
      </c>
      <c r="M93" s="32" t="str">
        <f>$M$5</f>
        <v>Rzeczywiste zużycie energii [kWh]
w okresie
od 01.01.2017 r.
do 31.12.2017 r.</v>
      </c>
      <c r="N93" s="33"/>
      <c r="O93" s="34"/>
      <c r="P93" s="31" t="str">
        <f>$P$5</f>
        <v>Szacowane zużycie energii [kWh]
w okresie
od 01.01.2019 r.
do 31.12.2019 r.</v>
      </c>
      <c r="Q93" s="31" t="s">
        <v>18</v>
      </c>
      <c r="R93" s="31" t="s">
        <v>19</v>
      </c>
      <c r="S93" s="31" t="s">
        <v>20</v>
      </c>
      <c r="T93" s="35" t="s">
        <v>21</v>
      </c>
      <c r="U93" s="30" t="s">
        <v>22</v>
      </c>
      <c r="V93" s="12"/>
    </row>
    <row r="94" spans="1:22" ht="15" customHeight="1" outlineLevel="1">
      <c r="A94" s="36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 t="s">
        <v>24</v>
      </c>
      <c r="N94" s="13" t="s">
        <v>25</v>
      </c>
      <c r="O94" s="13" t="s">
        <v>25</v>
      </c>
      <c r="P94" s="13"/>
      <c r="Q94" s="13"/>
      <c r="R94" s="13"/>
      <c r="S94" s="13"/>
      <c r="T94" s="37"/>
      <c r="U94" s="36"/>
      <c r="V94" s="12"/>
    </row>
    <row r="95" spans="1:22" ht="21.95" customHeight="1" outlineLevel="1">
      <c r="A95" s="14">
        <v>77</v>
      </c>
      <c r="B95" s="15" t="s">
        <v>27</v>
      </c>
      <c r="C95" s="15" t="s">
        <v>313</v>
      </c>
      <c r="D95" s="15" t="s">
        <v>32</v>
      </c>
      <c r="E95" s="15"/>
      <c r="F95" s="15">
        <v>10</v>
      </c>
      <c r="G95" s="16" t="s">
        <v>31</v>
      </c>
      <c r="H95" s="15" t="s">
        <v>32</v>
      </c>
      <c r="I95" s="15" t="s">
        <v>314</v>
      </c>
      <c r="J95" s="38">
        <v>50065146</v>
      </c>
      <c r="K95" s="15" t="s">
        <v>277</v>
      </c>
      <c r="L95" s="15">
        <v>28</v>
      </c>
      <c r="M95" s="18">
        <v>21399</v>
      </c>
      <c r="N95" s="18">
        <v>70533</v>
      </c>
      <c r="O95" s="18">
        <v>70533</v>
      </c>
      <c r="P95" s="18">
        <v>91932</v>
      </c>
      <c r="Q95" s="15" t="s">
        <v>36</v>
      </c>
      <c r="R95" s="15" t="s">
        <v>37</v>
      </c>
      <c r="S95" s="15"/>
      <c r="T95" s="19"/>
      <c r="U95" s="20" t="s">
        <v>38</v>
      </c>
      <c r="V95" s="19" t="s">
        <v>39</v>
      </c>
    </row>
    <row r="96" spans="1:22" ht="21.95" customHeight="1" outlineLevel="1">
      <c r="A96" s="14">
        <v>78</v>
      </c>
      <c r="B96" s="15" t="s">
        <v>27</v>
      </c>
      <c r="C96" s="15" t="s">
        <v>315</v>
      </c>
      <c r="D96" s="15" t="s">
        <v>304</v>
      </c>
      <c r="E96" s="15"/>
      <c r="F96" s="15"/>
      <c r="G96" s="16" t="s">
        <v>31</v>
      </c>
      <c r="H96" s="15" t="s">
        <v>32</v>
      </c>
      <c r="I96" s="15" t="s">
        <v>316</v>
      </c>
      <c r="J96" s="38">
        <v>90117832</v>
      </c>
      <c r="K96" s="15" t="s">
        <v>277</v>
      </c>
      <c r="L96" s="15">
        <v>7</v>
      </c>
      <c r="M96" s="18">
        <v>234</v>
      </c>
      <c r="N96" s="18">
        <v>790</v>
      </c>
      <c r="O96" s="18">
        <v>790</v>
      </c>
      <c r="P96" s="18">
        <v>1024</v>
      </c>
      <c r="Q96" s="15" t="s">
        <v>36</v>
      </c>
      <c r="R96" s="15" t="s">
        <v>37</v>
      </c>
      <c r="S96" s="15"/>
      <c r="T96" s="19"/>
      <c r="U96" s="20" t="s">
        <v>38</v>
      </c>
      <c r="V96" s="19" t="s">
        <v>39</v>
      </c>
    </row>
    <row r="97" spans="1:22" ht="21.95" customHeight="1" outlineLevel="1">
      <c r="A97" s="14">
        <v>79</v>
      </c>
      <c r="B97" s="15" t="s">
        <v>27</v>
      </c>
      <c r="C97" s="15" t="s">
        <v>303</v>
      </c>
      <c r="D97" s="15" t="s">
        <v>304</v>
      </c>
      <c r="E97" s="15"/>
      <c r="F97" s="15"/>
      <c r="G97" s="16" t="s">
        <v>31</v>
      </c>
      <c r="H97" s="15" t="s">
        <v>32</v>
      </c>
      <c r="I97" s="15" t="s">
        <v>317</v>
      </c>
      <c r="J97" s="38" t="s">
        <v>318</v>
      </c>
      <c r="K97" s="15" t="s">
        <v>277</v>
      </c>
      <c r="L97" s="15">
        <v>33</v>
      </c>
      <c r="M97" s="18">
        <v>703</v>
      </c>
      <c r="N97" s="18">
        <v>2369</v>
      </c>
      <c r="O97" s="18">
        <v>2369</v>
      </c>
      <c r="P97" s="18">
        <v>3072</v>
      </c>
      <c r="Q97" s="15" t="s">
        <v>36</v>
      </c>
      <c r="R97" s="15" t="s">
        <v>37</v>
      </c>
      <c r="S97" s="15"/>
      <c r="T97" s="19"/>
      <c r="U97" s="20" t="s">
        <v>38</v>
      </c>
      <c r="V97" s="19" t="s">
        <v>39</v>
      </c>
    </row>
    <row r="98" spans="1:22" ht="21.95" customHeight="1" outlineLevel="1">
      <c r="A98" s="14">
        <v>80</v>
      </c>
      <c r="B98" s="15" t="s">
        <v>27</v>
      </c>
      <c r="C98" s="15" t="s">
        <v>319</v>
      </c>
      <c r="D98" s="15" t="s">
        <v>304</v>
      </c>
      <c r="E98" s="15"/>
      <c r="F98" s="15"/>
      <c r="G98" s="16" t="s">
        <v>31</v>
      </c>
      <c r="H98" s="15" t="s">
        <v>32</v>
      </c>
      <c r="I98" s="15" t="s">
        <v>320</v>
      </c>
      <c r="J98" s="38" t="s">
        <v>321</v>
      </c>
      <c r="K98" s="15" t="s">
        <v>277</v>
      </c>
      <c r="L98" s="15">
        <v>7</v>
      </c>
      <c r="M98" s="18">
        <v>105</v>
      </c>
      <c r="N98" s="18">
        <v>355</v>
      </c>
      <c r="O98" s="18">
        <v>355</v>
      </c>
      <c r="P98" s="18">
        <v>460</v>
      </c>
      <c r="Q98" s="15" t="s">
        <v>36</v>
      </c>
      <c r="R98" s="15" t="s">
        <v>37</v>
      </c>
      <c r="S98" s="15"/>
      <c r="T98" s="19"/>
      <c r="U98" s="20" t="s">
        <v>38</v>
      </c>
      <c r="V98" s="19" t="s">
        <v>39</v>
      </c>
    </row>
    <row r="99" spans="1:22" ht="21.95" customHeight="1" outlineLevel="1">
      <c r="A99" s="14">
        <v>81</v>
      </c>
      <c r="B99" s="15" t="s">
        <v>27</v>
      </c>
      <c r="C99" s="15" t="s">
        <v>319</v>
      </c>
      <c r="D99" s="15" t="s">
        <v>32</v>
      </c>
      <c r="E99" s="15"/>
      <c r="F99" s="15"/>
      <c r="G99" s="16" t="s">
        <v>31</v>
      </c>
      <c r="H99" s="15" t="s">
        <v>32</v>
      </c>
      <c r="I99" s="15" t="s">
        <v>322</v>
      </c>
      <c r="J99" s="38" t="s">
        <v>323</v>
      </c>
      <c r="K99" s="15" t="s">
        <v>277</v>
      </c>
      <c r="L99" s="15">
        <v>6</v>
      </c>
      <c r="M99" s="18">
        <v>178</v>
      </c>
      <c r="N99" s="18">
        <v>598</v>
      </c>
      <c r="O99" s="18">
        <v>598</v>
      </c>
      <c r="P99" s="18">
        <v>776</v>
      </c>
      <c r="Q99" s="15" t="s">
        <v>36</v>
      </c>
      <c r="R99" s="15" t="s">
        <v>37</v>
      </c>
      <c r="S99" s="15"/>
      <c r="T99" s="19"/>
      <c r="U99" s="20" t="s">
        <v>38</v>
      </c>
      <c r="V99" s="19" t="s">
        <v>39</v>
      </c>
    </row>
    <row r="100" spans="1:22" ht="21.95" customHeight="1" outlineLevel="1">
      <c r="A100" s="14">
        <v>82</v>
      </c>
      <c r="B100" s="15" t="s">
        <v>27</v>
      </c>
      <c r="C100" s="15" t="s">
        <v>303</v>
      </c>
      <c r="D100" s="15" t="s">
        <v>32</v>
      </c>
      <c r="E100" s="15"/>
      <c r="F100" s="15"/>
      <c r="G100" s="16" t="s">
        <v>31</v>
      </c>
      <c r="H100" s="15" t="s">
        <v>32</v>
      </c>
      <c r="I100" s="15" t="s">
        <v>324</v>
      </c>
      <c r="J100" s="38" t="s">
        <v>325</v>
      </c>
      <c r="K100" s="15" t="s">
        <v>277</v>
      </c>
      <c r="L100" s="15">
        <v>6</v>
      </c>
      <c r="M100" s="18">
        <v>443</v>
      </c>
      <c r="N100" s="18">
        <v>1491</v>
      </c>
      <c r="O100" s="18">
        <v>1491</v>
      </c>
      <c r="P100" s="18">
        <v>1934</v>
      </c>
      <c r="Q100" s="15" t="s">
        <v>36</v>
      </c>
      <c r="R100" s="15" t="s">
        <v>37</v>
      </c>
      <c r="S100" s="15"/>
      <c r="T100" s="19"/>
      <c r="U100" s="20" t="s">
        <v>38</v>
      </c>
      <c r="V100" s="19" t="s">
        <v>39</v>
      </c>
    </row>
    <row r="101" spans="1:22" ht="21.95" customHeight="1" outlineLevel="1">
      <c r="A101" s="14">
        <v>83</v>
      </c>
      <c r="B101" s="15" t="s">
        <v>27</v>
      </c>
      <c r="C101" s="15" t="s">
        <v>303</v>
      </c>
      <c r="D101" s="15" t="s">
        <v>32</v>
      </c>
      <c r="E101" s="15"/>
      <c r="F101" s="15"/>
      <c r="G101" s="16" t="s">
        <v>31</v>
      </c>
      <c r="H101" s="15" t="s">
        <v>32</v>
      </c>
      <c r="I101" s="15" t="s">
        <v>326</v>
      </c>
      <c r="J101" s="38" t="s">
        <v>327</v>
      </c>
      <c r="K101" s="15" t="s">
        <v>277</v>
      </c>
      <c r="L101" s="15">
        <v>6</v>
      </c>
      <c r="M101" s="18">
        <v>482</v>
      </c>
      <c r="N101" s="18">
        <v>1624</v>
      </c>
      <c r="O101" s="18">
        <v>1624</v>
      </c>
      <c r="P101" s="18">
        <v>2106</v>
      </c>
      <c r="Q101" s="15" t="s">
        <v>36</v>
      </c>
      <c r="R101" s="15" t="s">
        <v>37</v>
      </c>
      <c r="S101" s="15"/>
      <c r="T101" s="19"/>
      <c r="U101" s="20" t="s">
        <v>38</v>
      </c>
      <c r="V101" s="19" t="s">
        <v>39</v>
      </c>
    </row>
    <row r="102" spans="1:22" ht="21.95" customHeight="1" outlineLevel="1">
      <c r="A102" s="14">
        <v>84</v>
      </c>
      <c r="B102" s="15" t="s">
        <v>27</v>
      </c>
      <c r="C102" s="15" t="s">
        <v>303</v>
      </c>
      <c r="D102" s="15" t="s">
        <v>32</v>
      </c>
      <c r="E102" s="15"/>
      <c r="F102" s="15">
        <v>100</v>
      </c>
      <c r="G102" s="16" t="s">
        <v>31</v>
      </c>
      <c r="H102" s="15" t="s">
        <v>32</v>
      </c>
      <c r="I102" s="15" t="s">
        <v>328</v>
      </c>
      <c r="J102" s="38" t="s">
        <v>329</v>
      </c>
      <c r="K102" s="15" t="s">
        <v>277</v>
      </c>
      <c r="L102" s="15">
        <v>12</v>
      </c>
      <c r="M102" s="18">
        <v>485</v>
      </c>
      <c r="N102" s="18">
        <v>1633</v>
      </c>
      <c r="O102" s="18">
        <v>1633</v>
      </c>
      <c r="P102" s="18">
        <v>2118</v>
      </c>
      <c r="Q102" s="15" t="s">
        <v>36</v>
      </c>
      <c r="R102" s="15" t="s">
        <v>37</v>
      </c>
      <c r="S102" s="15"/>
      <c r="T102" s="19"/>
      <c r="U102" s="20" t="s">
        <v>38</v>
      </c>
      <c r="V102" s="19" t="s">
        <v>39</v>
      </c>
    </row>
    <row r="103" spans="1:22" ht="32.1" customHeight="1" outlineLevel="1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5" t="s">
        <v>268</v>
      </c>
      <c r="M103" s="26">
        <f>SUM(M95:M102)</f>
        <v>24029</v>
      </c>
      <c r="N103" s="26">
        <f>SUBTOTAL(9,N88:N102)</f>
        <v>150999</v>
      </c>
      <c r="O103" s="26">
        <f>SUM(O95:O102)</f>
        <v>79393</v>
      </c>
      <c r="P103" s="26">
        <f>M103+O103</f>
        <v>103422</v>
      </c>
      <c r="Q103" s="27" t="s">
        <v>269</v>
      </c>
      <c r="R103" s="28"/>
      <c r="S103" s="24"/>
      <c r="T103" s="22"/>
      <c r="U103" s="24"/>
      <c r="V103" s="1" t="s">
        <v>23</v>
      </c>
    </row>
    <row r="104" spans="1:22" ht="15" customHeight="1" outlineLevel="1">
      <c r="A104" s="10" t="s">
        <v>330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R104" s="11"/>
      <c r="V104" s="1"/>
    </row>
    <row r="105" spans="1:22" ht="33" outlineLevel="1">
      <c r="A105" s="30" t="s">
        <v>4</v>
      </c>
      <c r="B105" s="31" t="s">
        <v>5</v>
      </c>
      <c r="C105" s="31" t="s">
        <v>6</v>
      </c>
      <c r="D105" s="31" t="s">
        <v>7</v>
      </c>
      <c r="E105" s="31" t="s">
        <v>8</v>
      </c>
      <c r="F105" s="31" t="s">
        <v>9</v>
      </c>
      <c r="G105" s="31" t="s">
        <v>10</v>
      </c>
      <c r="H105" s="31" t="s">
        <v>11</v>
      </c>
      <c r="I105" s="31" t="s">
        <v>12</v>
      </c>
      <c r="J105" s="31" t="s">
        <v>13</v>
      </c>
      <c r="K105" s="31" t="s">
        <v>14</v>
      </c>
      <c r="L105" s="31" t="s">
        <v>15</v>
      </c>
      <c r="M105" s="32" t="str">
        <f>$M$5</f>
        <v>Rzeczywiste zużycie energii [kWh]
w okresie
od 01.01.2017 r.
do 31.12.2017 r.</v>
      </c>
      <c r="N105" s="33"/>
      <c r="O105" s="34"/>
      <c r="P105" s="2" t="str">
        <f>$P$5</f>
        <v>Szacowane zużycie energii [kWh]
w okresie
od 01.01.2019 r.
do 31.12.2019 r.</v>
      </c>
      <c r="Q105" s="31" t="s">
        <v>18</v>
      </c>
      <c r="R105" s="31" t="s">
        <v>19</v>
      </c>
      <c r="S105" s="31" t="s">
        <v>20</v>
      </c>
      <c r="T105" s="35" t="s">
        <v>21</v>
      </c>
      <c r="U105" s="30" t="s">
        <v>22</v>
      </c>
      <c r="V105" s="19" t="s">
        <v>39</v>
      </c>
    </row>
    <row r="106" spans="1:22" ht="24.95" customHeight="1" outlineLevel="1">
      <c r="A106" s="36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 t="s">
        <v>24</v>
      </c>
      <c r="N106" s="13" t="s">
        <v>25</v>
      </c>
      <c r="O106" s="13" t="s">
        <v>25</v>
      </c>
      <c r="P106" s="2"/>
      <c r="Q106" s="13"/>
      <c r="R106" s="13"/>
      <c r="S106" s="13"/>
      <c r="T106" s="37"/>
      <c r="U106" s="36"/>
      <c r="V106" s="19" t="s">
        <v>39</v>
      </c>
    </row>
    <row r="107" spans="1:22" ht="24.95" customHeight="1" outlineLevel="1">
      <c r="A107" s="14">
        <v>85</v>
      </c>
      <c r="B107" s="15" t="s">
        <v>27</v>
      </c>
      <c r="C107" s="15" t="s">
        <v>331</v>
      </c>
      <c r="D107" s="15" t="s">
        <v>41</v>
      </c>
      <c r="E107" s="15"/>
      <c r="F107" s="15" t="s">
        <v>332</v>
      </c>
      <c r="G107" s="16" t="s">
        <v>31</v>
      </c>
      <c r="H107" s="15" t="s">
        <v>32</v>
      </c>
      <c r="I107" s="15" t="s">
        <v>333</v>
      </c>
      <c r="J107" s="17">
        <v>80362443</v>
      </c>
      <c r="K107" s="15" t="s">
        <v>277</v>
      </c>
      <c r="L107" s="15">
        <v>7</v>
      </c>
      <c r="M107" s="18">
        <v>1357</v>
      </c>
      <c r="N107" s="18">
        <v>3167</v>
      </c>
      <c r="O107" s="18">
        <v>3167</v>
      </c>
      <c r="P107" s="18">
        <f t="shared" ref="P107:P113" si="3">M107+O107</f>
        <v>4524</v>
      </c>
      <c r="Q107" s="15" t="s">
        <v>36</v>
      </c>
      <c r="R107" s="15" t="s">
        <v>37</v>
      </c>
      <c r="S107" s="15"/>
      <c r="T107" s="19"/>
      <c r="U107" s="20" t="s">
        <v>38</v>
      </c>
      <c r="V107" s="19" t="s">
        <v>39</v>
      </c>
    </row>
    <row r="108" spans="1:22" ht="29.25" outlineLevel="1">
      <c r="A108" s="14">
        <v>86</v>
      </c>
      <c r="B108" s="15" t="s">
        <v>27</v>
      </c>
      <c r="C108" s="15" t="s">
        <v>382</v>
      </c>
      <c r="D108" s="15" t="s">
        <v>66</v>
      </c>
      <c r="E108" s="15"/>
      <c r="F108" s="15">
        <v>126</v>
      </c>
      <c r="G108" s="16" t="s">
        <v>31</v>
      </c>
      <c r="H108" s="15" t="s">
        <v>32</v>
      </c>
      <c r="I108" s="15" t="s">
        <v>334</v>
      </c>
      <c r="J108" s="17" t="s">
        <v>335</v>
      </c>
      <c r="K108" s="15" t="s">
        <v>277</v>
      </c>
      <c r="L108" s="15">
        <v>10</v>
      </c>
      <c r="M108" s="18">
        <v>3335</v>
      </c>
      <c r="N108" s="18">
        <v>7781</v>
      </c>
      <c r="O108" s="18">
        <v>7781</v>
      </c>
      <c r="P108" s="18">
        <f t="shared" si="3"/>
        <v>11116</v>
      </c>
      <c r="Q108" s="15" t="s">
        <v>36</v>
      </c>
      <c r="R108" s="15" t="s">
        <v>37</v>
      </c>
      <c r="S108" s="15"/>
      <c r="T108" s="19"/>
      <c r="U108" s="20" t="s">
        <v>38</v>
      </c>
      <c r="V108" s="19" t="s">
        <v>39</v>
      </c>
    </row>
    <row r="109" spans="1:22" ht="29.25" outlineLevel="1">
      <c r="A109" s="14">
        <v>87</v>
      </c>
      <c r="B109" s="15" t="s">
        <v>27</v>
      </c>
      <c r="C109" s="15" t="s">
        <v>382</v>
      </c>
      <c r="D109" s="15" t="s">
        <v>66</v>
      </c>
      <c r="E109" s="15"/>
      <c r="F109" s="15">
        <v>126</v>
      </c>
      <c r="G109" s="16" t="s">
        <v>31</v>
      </c>
      <c r="H109" s="15" t="s">
        <v>32</v>
      </c>
      <c r="I109" s="15" t="s">
        <v>336</v>
      </c>
      <c r="J109" s="17" t="s">
        <v>337</v>
      </c>
      <c r="K109" s="15" t="s">
        <v>277</v>
      </c>
      <c r="L109" s="15">
        <v>5</v>
      </c>
      <c r="M109" s="18">
        <v>937</v>
      </c>
      <c r="N109" s="18">
        <v>2187</v>
      </c>
      <c r="O109" s="18">
        <v>2187</v>
      </c>
      <c r="P109" s="18">
        <f t="shared" si="3"/>
        <v>3124</v>
      </c>
      <c r="Q109" s="15" t="s">
        <v>36</v>
      </c>
      <c r="R109" s="15" t="s">
        <v>37</v>
      </c>
      <c r="S109" s="15"/>
      <c r="T109" s="19"/>
      <c r="U109" s="20" t="s">
        <v>38</v>
      </c>
      <c r="V109" s="19" t="s">
        <v>39</v>
      </c>
    </row>
    <row r="110" spans="1:22" ht="29.25" outlineLevel="1">
      <c r="A110" s="14">
        <v>88</v>
      </c>
      <c r="B110" s="15" t="s">
        <v>27</v>
      </c>
      <c r="C110" s="15" t="s">
        <v>338</v>
      </c>
      <c r="D110" s="15" t="s">
        <v>304</v>
      </c>
      <c r="E110" s="15"/>
      <c r="F110" s="15">
        <v>166</v>
      </c>
      <c r="G110" s="16" t="s">
        <v>31</v>
      </c>
      <c r="H110" s="15" t="s">
        <v>32</v>
      </c>
      <c r="I110" s="15" t="s">
        <v>339</v>
      </c>
      <c r="J110" s="17">
        <v>94318705</v>
      </c>
      <c r="K110" s="15" t="s">
        <v>277</v>
      </c>
      <c r="L110" s="15">
        <v>12</v>
      </c>
      <c r="M110" s="18">
        <v>1398</v>
      </c>
      <c r="N110" s="18">
        <v>3262</v>
      </c>
      <c r="O110" s="18">
        <v>3262</v>
      </c>
      <c r="P110" s="18">
        <f t="shared" si="3"/>
        <v>4660</v>
      </c>
      <c r="Q110" s="15" t="s">
        <v>36</v>
      </c>
      <c r="R110" s="15" t="s">
        <v>37</v>
      </c>
      <c r="S110" s="15"/>
      <c r="T110" s="19"/>
      <c r="U110" s="20" t="s">
        <v>38</v>
      </c>
      <c r="V110" s="19" t="s">
        <v>39</v>
      </c>
    </row>
    <row r="111" spans="1:22" ht="29.25" outlineLevel="1">
      <c r="A111" s="14">
        <v>89</v>
      </c>
      <c r="B111" s="15" t="s">
        <v>27</v>
      </c>
      <c r="C111" s="15" t="s">
        <v>338</v>
      </c>
      <c r="D111" s="15" t="s">
        <v>304</v>
      </c>
      <c r="E111" s="15"/>
      <c r="F111" s="15">
        <v>166</v>
      </c>
      <c r="G111" s="16" t="s">
        <v>31</v>
      </c>
      <c r="H111" s="15" t="s">
        <v>32</v>
      </c>
      <c r="I111" s="15" t="s">
        <v>340</v>
      </c>
      <c r="J111" s="17">
        <v>94318769</v>
      </c>
      <c r="K111" s="15" t="s">
        <v>277</v>
      </c>
      <c r="L111" s="15">
        <v>10</v>
      </c>
      <c r="M111" s="18">
        <v>2258</v>
      </c>
      <c r="N111" s="18">
        <v>5268</v>
      </c>
      <c r="O111" s="18">
        <v>5268</v>
      </c>
      <c r="P111" s="18">
        <f t="shared" si="3"/>
        <v>7526</v>
      </c>
      <c r="Q111" s="15" t="s">
        <v>36</v>
      </c>
      <c r="R111" s="15" t="s">
        <v>37</v>
      </c>
      <c r="S111" s="15"/>
      <c r="T111" s="19"/>
      <c r="U111" s="20" t="s">
        <v>38</v>
      </c>
      <c r="V111" s="19" t="s">
        <v>39</v>
      </c>
    </row>
    <row r="112" spans="1:22" ht="20.100000000000001" customHeight="1">
      <c r="A112" s="14">
        <v>90</v>
      </c>
      <c r="B112" s="15" t="s">
        <v>27</v>
      </c>
      <c r="C112" s="15" t="s">
        <v>341</v>
      </c>
      <c r="D112" s="15" t="s">
        <v>32</v>
      </c>
      <c r="E112" s="15"/>
      <c r="F112" s="15">
        <v>254</v>
      </c>
      <c r="G112" s="16" t="s">
        <v>31</v>
      </c>
      <c r="H112" s="15" t="s">
        <v>32</v>
      </c>
      <c r="I112" s="15" t="s">
        <v>342</v>
      </c>
      <c r="J112" s="17" t="s">
        <v>343</v>
      </c>
      <c r="K112" s="15" t="s">
        <v>277</v>
      </c>
      <c r="L112" s="15">
        <v>40</v>
      </c>
      <c r="M112" s="18">
        <v>19321</v>
      </c>
      <c r="N112" s="18">
        <v>45083</v>
      </c>
      <c r="O112" s="18">
        <v>45083</v>
      </c>
      <c r="P112" s="18">
        <f t="shared" si="3"/>
        <v>64404</v>
      </c>
      <c r="Q112" s="15" t="s">
        <v>36</v>
      </c>
      <c r="R112" s="15" t="s">
        <v>37</v>
      </c>
      <c r="S112" s="15"/>
      <c r="T112" s="19"/>
      <c r="U112" s="20" t="s">
        <v>38</v>
      </c>
      <c r="V112" s="22"/>
    </row>
    <row r="113" spans="1:22" ht="20.100000000000001" customHeight="1">
      <c r="A113" s="14">
        <v>91</v>
      </c>
      <c r="B113" s="15" t="s">
        <v>27</v>
      </c>
      <c r="C113" s="15" t="s">
        <v>344</v>
      </c>
      <c r="D113" s="15" t="s">
        <v>198</v>
      </c>
      <c r="E113" s="15"/>
      <c r="F113" s="15">
        <v>142</v>
      </c>
      <c r="G113" s="16" t="s">
        <v>31</v>
      </c>
      <c r="H113" s="15" t="s">
        <v>32</v>
      </c>
      <c r="I113" s="15" t="s">
        <v>345</v>
      </c>
      <c r="J113" s="17">
        <v>94318732</v>
      </c>
      <c r="K113" s="15" t="s">
        <v>277</v>
      </c>
      <c r="L113" s="15">
        <v>23</v>
      </c>
      <c r="M113" s="18">
        <v>4996</v>
      </c>
      <c r="N113" s="18">
        <v>11656</v>
      </c>
      <c r="O113" s="18">
        <v>11656</v>
      </c>
      <c r="P113" s="18">
        <f t="shared" si="3"/>
        <v>16652</v>
      </c>
      <c r="Q113" s="15" t="s">
        <v>36</v>
      </c>
      <c r="R113" s="15" t="s">
        <v>37</v>
      </c>
      <c r="S113" s="15"/>
      <c r="T113" s="19"/>
      <c r="U113" s="20" t="s">
        <v>38</v>
      </c>
    </row>
    <row r="114" spans="1:22" ht="32.1" customHeight="1" outlineLevel="1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5" t="s">
        <v>268</v>
      </c>
      <c r="M114" s="26">
        <f>SUM(M107:M113)</f>
        <v>33602</v>
      </c>
      <c r="N114" s="26">
        <f>SUM(N107:N113)</f>
        <v>78404</v>
      </c>
      <c r="O114" s="26">
        <f>SUM(O107:O113)</f>
        <v>78404</v>
      </c>
      <c r="P114" s="26">
        <f>SUM(P107:P113)</f>
        <v>112006</v>
      </c>
      <c r="Q114" s="27" t="s">
        <v>269</v>
      </c>
      <c r="R114" s="28"/>
      <c r="S114" s="24"/>
      <c r="T114" s="22"/>
      <c r="U114" s="24"/>
      <c r="V114" s="1" t="s">
        <v>23</v>
      </c>
    </row>
    <row r="115" spans="1:22" ht="15" customHeight="1" outlineLevel="1">
      <c r="A115" s="10" t="s">
        <v>346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R115" s="11"/>
      <c r="V115" s="1"/>
    </row>
    <row r="116" spans="1:22" ht="21.95" customHeight="1" outlineLevel="1">
      <c r="A116" s="30" t="s">
        <v>4</v>
      </c>
      <c r="B116" s="31" t="s">
        <v>5</v>
      </c>
      <c r="C116" s="31" t="s">
        <v>6</v>
      </c>
      <c r="D116" s="31" t="s">
        <v>7</v>
      </c>
      <c r="E116" s="31" t="s">
        <v>8</v>
      </c>
      <c r="F116" s="31" t="s">
        <v>9</v>
      </c>
      <c r="G116" s="31" t="s">
        <v>10</v>
      </c>
      <c r="H116" s="31" t="s">
        <v>11</v>
      </c>
      <c r="I116" s="31" t="s">
        <v>12</v>
      </c>
      <c r="J116" s="31" t="s">
        <v>13</v>
      </c>
      <c r="K116" s="31" t="s">
        <v>14</v>
      </c>
      <c r="L116" s="31" t="s">
        <v>15</v>
      </c>
      <c r="M116" s="32" t="str">
        <f>$M$5</f>
        <v>Rzeczywiste zużycie energii [kWh]
w okresie
od 01.01.2017 r.
do 31.12.2017 r.</v>
      </c>
      <c r="N116" s="33"/>
      <c r="O116" s="34"/>
      <c r="P116" s="31" t="str">
        <f>$P$5</f>
        <v>Szacowane zużycie energii [kWh]
w okresie
od 01.01.2019 r.
do 31.12.2019 r.</v>
      </c>
      <c r="Q116" s="31" t="s">
        <v>18</v>
      </c>
      <c r="R116" s="31" t="s">
        <v>19</v>
      </c>
      <c r="S116" s="31" t="s">
        <v>20</v>
      </c>
      <c r="T116" s="35" t="s">
        <v>21</v>
      </c>
      <c r="U116" s="30" t="s">
        <v>22</v>
      </c>
      <c r="V116" s="19" t="s">
        <v>39</v>
      </c>
    </row>
    <row r="117" spans="1:22" ht="21.95" customHeight="1" outlineLevel="1">
      <c r="A117" s="36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 t="s">
        <v>24</v>
      </c>
      <c r="N117" s="13" t="s">
        <v>25</v>
      </c>
      <c r="O117" s="13" t="s">
        <v>25</v>
      </c>
      <c r="P117" s="13"/>
      <c r="Q117" s="13"/>
      <c r="R117" s="13"/>
      <c r="S117" s="13"/>
      <c r="T117" s="37"/>
      <c r="U117" s="36"/>
      <c r="V117" s="19" t="s">
        <v>39</v>
      </c>
    </row>
    <row r="118" spans="1:22" ht="21.95" customHeight="1">
      <c r="A118" s="14">
        <v>92</v>
      </c>
      <c r="B118" s="15" t="s">
        <v>27</v>
      </c>
      <c r="C118" s="15" t="s">
        <v>347</v>
      </c>
      <c r="D118" s="15" t="s">
        <v>198</v>
      </c>
      <c r="E118" s="15"/>
      <c r="F118" s="15"/>
      <c r="G118" s="16" t="s">
        <v>31</v>
      </c>
      <c r="H118" s="15" t="s">
        <v>32</v>
      </c>
      <c r="I118" s="15" t="s">
        <v>348</v>
      </c>
      <c r="J118" s="17" t="s">
        <v>349</v>
      </c>
      <c r="K118" s="15" t="s">
        <v>277</v>
      </c>
      <c r="L118" s="15">
        <v>17</v>
      </c>
      <c r="M118" s="18">
        <v>2100</v>
      </c>
      <c r="N118" s="18">
        <v>3066</v>
      </c>
      <c r="O118" s="18">
        <v>3066</v>
      </c>
      <c r="P118" s="18">
        <f>M118+O118</f>
        <v>5166</v>
      </c>
      <c r="Q118" s="15" t="s">
        <v>36</v>
      </c>
      <c r="R118" s="15" t="s">
        <v>37</v>
      </c>
      <c r="S118" s="15"/>
      <c r="T118" s="19"/>
      <c r="U118" s="20" t="s">
        <v>38</v>
      </c>
      <c r="V118" s="19" t="s">
        <v>39</v>
      </c>
    </row>
    <row r="119" spans="1:22" ht="21.95" customHeight="1">
      <c r="A119" s="14">
        <v>93</v>
      </c>
      <c r="B119" s="15" t="s">
        <v>27</v>
      </c>
      <c r="C119" s="15" t="s">
        <v>347</v>
      </c>
      <c r="D119" s="15" t="s">
        <v>198</v>
      </c>
      <c r="E119" s="15"/>
      <c r="F119" s="15"/>
      <c r="G119" s="16" t="s">
        <v>31</v>
      </c>
      <c r="H119" s="15" t="s">
        <v>32</v>
      </c>
      <c r="I119" s="15" t="s">
        <v>350</v>
      </c>
      <c r="J119" s="17">
        <v>13153286</v>
      </c>
      <c r="K119" s="15" t="s">
        <v>182</v>
      </c>
      <c r="L119" s="15">
        <v>17</v>
      </c>
      <c r="M119" s="18">
        <v>1710</v>
      </c>
      <c r="N119" s="18"/>
      <c r="O119" s="18"/>
      <c r="P119" s="18">
        <f>M119+O119</f>
        <v>1710</v>
      </c>
      <c r="Q119" s="15" t="s">
        <v>36</v>
      </c>
      <c r="R119" s="15" t="s">
        <v>37</v>
      </c>
      <c r="S119" s="15"/>
      <c r="T119" s="19"/>
      <c r="U119" s="20" t="s">
        <v>38</v>
      </c>
      <c r="V119" s="19" t="s">
        <v>39</v>
      </c>
    </row>
    <row r="120" spans="1:22" ht="21.95" customHeight="1">
      <c r="A120" s="14">
        <v>94</v>
      </c>
      <c r="B120" s="15" t="s">
        <v>27</v>
      </c>
      <c r="C120" s="15" t="s">
        <v>347</v>
      </c>
      <c r="D120" s="15" t="s">
        <v>304</v>
      </c>
      <c r="E120" s="15"/>
      <c r="F120" s="15">
        <v>168</v>
      </c>
      <c r="G120" s="16" t="s">
        <v>31</v>
      </c>
      <c r="H120" s="15" t="s">
        <v>32</v>
      </c>
      <c r="I120" s="15" t="s">
        <v>351</v>
      </c>
      <c r="J120" s="17">
        <v>10321811</v>
      </c>
      <c r="K120" s="15" t="s">
        <v>182</v>
      </c>
      <c r="L120" s="15">
        <v>17</v>
      </c>
      <c r="M120" s="18">
        <v>8905</v>
      </c>
      <c r="N120" s="18"/>
      <c r="O120" s="18"/>
      <c r="P120" s="18">
        <f>M120+O120</f>
        <v>8905</v>
      </c>
      <c r="Q120" s="15" t="s">
        <v>36</v>
      </c>
      <c r="R120" s="15" t="s">
        <v>37</v>
      </c>
      <c r="S120" s="15"/>
      <c r="T120" s="19"/>
      <c r="U120" s="20" t="s">
        <v>38</v>
      </c>
      <c r="V120" s="19" t="s">
        <v>39</v>
      </c>
    </row>
    <row r="121" spans="1:22" ht="21.95" customHeight="1">
      <c r="A121" s="14">
        <v>95</v>
      </c>
      <c r="B121" s="15" t="s">
        <v>27</v>
      </c>
      <c r="C121" s="15" t="s">
        <v>347</v>
      </c>
      <c r="D121" s="15" t="s">
        <v>32</v>
      </c>
      <c r="E121" s="15"/>
      <c r="F121" s="15"/>
      <c r="G121" s="16">
        <v>98345</v>
      </c>
      <c r="H121" s="15" t="s">
        <v>32</v>
      </c>
      <c r="I121" s="15" t="s">
        <v>352</v>
      </c>
      <c r="J121" s="17">
        <v>12964769</v>
      </c>
      <c r="K121" s="15" t="s">
        <v>182</v>
      </c>
      <c r="L121" s="15">
        <v>17</v>
      </c>
      <c r="M121" s="18">
        <v>7446</v>
      </c>
      <c r="N121" s="18"/>
      <c r="O121" s="18"/>
      <c r="P121" s="18">
        <f>M121+O121</f>
        <v>7446</v>
      </c>
      <c r="Q121" s="15"/>
      <c r="R121" s="15"/>
      <c r="S121" s="15"/>
      <c r="T121" s="19"/>
      <c r="U121" s="20"/>
      <c r="V121" s="19"/>
    </row>
    <row r="122" spans="1:22" ht="20.100000000000001" customHeight="1">
      <c r="A122" s="14">
        <v>96</v>
      </c>
      <c r="B122" s="15" t="s">
        <v>27</v>
      </c>
      <c r="C122" s="15" t="s">
        <v>347</v>
      </c>
      <c r="D122" s="15" t="s">
        <v>66</v>
      </c>
      <c r="E122" s="15"/>
      <c r="F122" s="15"/>
      <c r="G122" s="16" t="s">
        <v>31</v>
      </c>
      <c r="H122" s="15" t="s">
        <v>32</v>
      </c>
      <c r="I122" s="15" t="s">
        <v>353</v>
      </c>
      <c r="J122" s="17">
        <v>166374</v>
      </c>
      <c r="K122" s="15" t="s">
        <v>182</v>
      </c>
      <c r="L122" s="15">
        <v>18</v>
      </c>
      <c r="M122" s="18">
        <v>1680</v>
      </c>
      <c r="N122" s="18"/>
      <c r="O122" s="18"/>
      <c r="P122" s="18">
        <f>M122+O122</f>
        <v>1680</v>
      </c>
      <c r="Q122" s="15" t="s">
        <v>36</v>
      </c>
      <c r="R122" s="15" t="s">
        <v>37</v>
      </c>
      <c r="S122" s="15"/>
      <c r="T122" s="19"/>
      <c r="U122" s="20" t="s">
        <v>38</v>
      </c>
    </row>
    <row r="123" spans="1:22" ht="32.1" customHeight="1" outlineLevel="1">
      <c r="A123" s="23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5" t="s">
        <v>268</v>
      </c>
      <c r="M123" s="26">
        <f>SUBTOTAL(9,M118:M122)</f>
        <v>21841</v>
      </c>
      <c r="N123" s="26">
        <f>SUBTOTAL(9,N118:N122)</f>
        <v>3066</v>
      </c>
      <c r="O123" s="26">
        <f>SUBTOTAL(9,O118:O122)</f>
        <v>3066</v>
      </c>
      <c r="P123" s="26">
        <f>SUBTOTAL(9,P118:P122)</f>
        <v>24907</v>
      </c>
      <c r="Q123" s="27" t="s">
        <v>269</v>
      </c>
      <c r="R123" s="28"/>
      <c r="S123" s="24"/>
      <c r="T123" s="22"/>
      <c r="U123" s="24"/>
      <c r="V123" s="1" t="s">
        <v>23</v>
      </c>
    </row>
    <row r="124" spans="1:22" ht="15" customHeight="1" outlineLevel="1">
      <c r="A124" s="10" t="s">
        <v>354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R124" s="11"/>
      <c r="V124" s="1"/>
    </row>
    <row r="125" spans="1:22" ht="19.5" hidden="1" customHeight="1">
      <c r="A125" s="14" t="s">
        <v>355</v>
      </c>
      <c r="B125" s="15" t="s">
        <v>27</v>
      </c>
      <c r="C125" s="15" t="s">
        <v>347</v>
      </c>
      <c r="D125" s="15" t="s">
        <v>41</v>
      </c>
      <c r="E125" s="15"/>
      <c r="F125" s="15" t="s">
        <v>356</v>
      </c>
      <c r="G125" s="16" t="s">
        <v>31</v>
      </c>
      <c r="H125" s="15" t="s">
        <v>32</v>
      </c>
      <c r="I125" s="15" t="s">
        <v>357</v>
      </c>
      <c r="J125" s="17">
        <v>273773</v>
      </c>
      <c r="K125" s="15" t="s">
        <v>277</v>
      </c>
      <c r="L125" s="15">
        <v>16</v>
      </c>
      <c r="M125" s="18">
        <v>1379</v>
      </c>
      <c r="N125" s="18">
        <v>2293</v>
      </c>
      <c r="O125" s="18"/>
      <c r="P125" s="18">
        <f>SUM(M125:O125)</f>
        <v>3672</v>
      </c>
      <c r="Q125" s="15" t="s">
        <v>36</v>
      </c>
      <c r="R125" s="15" t="s">
        <v>37</v>
      </c>
      <c r="S125" s="15"/>
      <c r="T125" s="19"/>
      <c r="U125" s="20" t="s">
        <v>38</v>
      </c>
      <c r="V125" s="22"/>
    </row>
    <row r="126" spans="1:22" ht="19.5" hidden="1" customHeight="1">
      <c r="A126" s="14" t="s">
        <v>296</v>
      </c>
      <c r="B126" s="15" t="s">
        <v>27</v>
      </c>
      <c r="C126" s="15" t="s">
        <v>27</v>
      </c>
      <c r="D126" s="15" t="s">
        <v>198</v>
      </c>
      <c r="E126" s="15"/>
      <c r="F126" s="15"/>
      <c r="G126" s="16" t="s">
        <v>31</v>
      </c>
      <c r="H126" s="15" t="s">
        <v>32</v>
      </c>
      <c r="I126" s="15" t="s">
        <v>348</v>
      </c>
      <c r="J126" s="17" t="s">
        <v>349</v>
      </c>
      <c r="K126" s="15" t="s">
        <v>277</v>
      </c>
      <c r="L126" s="15">
        <v>21</v>
      </c>
      <c r="M126" s="18">
        <v>2100</v>
      </c>
      <c r="N126" s="18">
        <v>3066</v>
      </c>
      <c r="O126" s="18"/>
      <c r="P126" s="18">
        <f>SUM(M126:O126)</f>
        <v>5166</v>
      </c>
      <c r="Q126" s="15" t="s">
        <v>36</v>
      </c>
      <c r="R126" s="15" t="s">
        <v>37</v>
      </c>
      <c r="S126" s="15"/>
      <c r="T126" s="19"/>
      <c r="U126" s="20" t="s">
        <v>38</v>
      </c>
    </row>
    <row r="127" spans="1:22" ht="21.95" customHeight="1">
      <c r="A127" s="30" t="s">
        <v>4</v>
      </c>
      <c r="B127" s="31" t="s">
        <v>5</v>
      </c>
      <c r="C127" s="31" t="s">
        <v>6</v>
      </c>
      <c r="D127" s="31" t="s">
        <v>7</v>
      </c>
      <c r="E127" s="31" t="s">
        <v>8</v>
      </c>
      <c r="F127" s="31" t="s">
        <v>9</v>
      </c>
      <c r="G127" s="31" t="s">
        <v>10</v>
      </c>
      <c r="H127" s="31" t="s">
        <v>11</v>
      </c>
      <c r="I127" s="31" t="s">
        <v>12</v>
      </c>
      <c r="J127" s="31" t="s">
        <v>13</v>
      </c>
      <c r="K127" s="31" t="s">
        <v>14</v>
      </c>
      <c r="L127" s="31" t="s">
        <v>15</v>
      </c>
      <c r="M127" s="32" t="str">
        <f>$M$5</f>
        <v>Rzeczywiste zużycie energii [kWh]
w okresie
od 01.01.2017 r.
do 31.12.2017 r.</v>
      </c>
      <c r="N127" s="33"/>
      <c r="O127" s="34"/>
      <c r="P127" s="2" t="str">
        <f>$P$5</f>
        <v>Szacowane zużycie energii [kWh]
w okresie
od 01.01.2019 r.
do 31.12.2019 r.</v>
      </c>
      <c r="Q127" s="31" t="s">
        <v>18</v>
      </c>
      <c r="R127" s="31" t="s">
        <v>19</v>
      </c>
      <c r="S127" s="31" t="s">
        <v>20</v>
      </c>
      <c r="T127" s="35" t="s">
        <v>21</v>
      </c>
      <c r="U127" s="30" t="s">
        <v>22</v>
      </c>
      <c r="V127" s="19" t="s">
        <v>39</v>
      </c>
    </row>
    <row r="128" spans="1:22" ht="21.95" customHeight="1">
      <c r="A128" s="36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 t="s">
        <v>24</v>
      </c>
      <c r="N128" s="13" t="s">
        <v>25</v>
      </c>
      <c r="O128" s="13" t="s">
        <v>25</v>
      </c>
      <c r="P128" s="2"/>
      <c r="Q128" s="13"/>
      <c r="R128" s="13"/>
      <c r="S128" s="13"/>
      <c r="T128" s="37"/>
      <c r="U128" s="36"/>
      <c r="V128" s="19" t="s">
        <v>39</v>
      </c>
    </row>
    <row r="129" spans="1:22" ht="21.95" customHeight="1">
      <c r="A129" s="14">
        <v>97</v>
      </c>
      <c r="B129" s="15" t="s">
        <v>27</v>
      </c>
      <c r="C129" s="15" t="s">
        <v>300</v>
      </c>
      <c r="D129" s="15" t="s">
        <v>198</v>
      </c>
      <c r="E129" s="15"/>
      <c r="F129" s="15"/>
      <c r="G129" s="16" t="s">
        <v>31</v>
      </c>
      <c r="H129" s="15" t="s">
        <v>32</v>
      </c>
      <c r="I129" s="15" t="s">
        <v>358</v>
      </c>
      <c r="J129" s="38" t="s">
        <v>359</v>
      </c>
      <c r="K129" s="15" t="s">
        <v>182</v>
      </c>
      <c r="L129" s="15">
        <v>13</v>
      </c>
      <c r="M129" s="18">
        <v>107</v>
      </c>
      <c r="N129" s="18"/>
      <c r="O129" s="18"/>
      <c r="P129" s="18">
        <f>SUM(M129:O129)</f>
        <v>107</v>
      </c>
      <c r="Q129" s="15" t="s">
        <v>36</v>
      </c>
      <c r="R129" s="15" t="s">
        <v>37</v>
      </c>
      <c r="S129" s="15"/>
      <c r="T129" s="19"/>
      <c r="U129" s="20" t="s">
        <v>38</v>
      </c>
      <c r="V129" s="19" t="s">
        <v>39</v>
      </c>
    </row>
    <row r="130" spans="1:22" ht="21.95" customHeight="1">
      <c r="A130" s="14">
        <v>98</v>
      </c>
      <c r="B130" s="15" t="s">
        <v>27</v>
      </c>
      <c r="C130" s="15" t="s">
        <v>27</v>
      </c>
      <c r="D130" s="15" t="s">
        <v>304</v>
      </c>
      <c r="E130" s="15"/>
      <c r="F130" s="15"/>
      <c r="G130" s="16" t="s">
        <v>31</v>
      </c>
      <c r="H130" s="15" t="s">
        <v>32</v>
      </c>
      <c r="I130" s="15" t="s">
        <v>360</v>
      </c>
      <c r="J130" s="17" t="s">
        <v>361</v>
      </c>
      <c r="K130" s="15" t="s">
        <v>182</v>
      </c>
      <c r="L130" s="15">
        <v>33</v>
      </c>
      <c r="M130" s="18">
        <v>0</v>
      </c>
      <c r="N130" s="18"/>
      <c r="O130" s="18"/>
      <c r="P130" s="18">
        <f>SUM(M130:O130)</f>
        <v>0</v>
      </c>
      <c r="Q130" s="15" t="s">
        <v>36</v>
      </c>
      <c r="R130" s="15" t="s">
        <v>37</v>
      </c>
      <c r="S130" s="15"/>
      <c r="T130" s="19"/>
      <c r="U130" s="20" t="s">
        <v>38</v>
      </c>
      <c r="V130" s="19" t="s">
        <v>39</v>
      </c>
    </row>
    <row r="131" spans="1:22" ht="20.100000000000001" customHeight="1">
      <c r="A131" s="14">
        <v>99</v>
      </c>
      <c r="B131" s="15" t="s">
        <v>27</v>
      </c>
      <c r="C131" s="15" t="s">
        <v>362</v>
      </c>
      <c r="D131" s="15" t="s">
        <v>32</v>
      </c>
      <c r="E131" s="15"/>
      <c r="F131" s="15"/>
      <c r="G131" s="16" t="s">
        <v>31</v>
      </c>
      <c r="H131" s="15" t="s">
        <v>32</v>
      </c>
      <c r="I131" s="15" t="s">
        <v>363</v>
      </c>
      <c r="J131" s="17" t="s">
        <v>364</v>
      </c>
      <c r="K131" s="15" t="s">
        <v>182</v>
      </c>
      <c r="L131" s="15">
        <v>20</v>
      </c>
      <c r="M131" s="18">
        <v>2855</v>
      </c>
      <c r="N131" s="18"/>
      <c r="O131" s="18"/>
      <c r="P131" s="18">
        <f>SUM(M131:O131)</f>
        <v>2855</v>
      </c>
      <c r="Q131" s="15" t="s">
        <v>36</v>
      </c>
      <c r="R131" s="15" t="s">
        <v>37</v>
      </c>
      <c r="S131" s="15"/>
      <c r="T131" s="19"/>
      <c r="U131" s="20" t="s">
        <v>38</v>
      </c>
    </row>
    <row r="132" spans="1:22" ht="21.95" customHeight="1">
      <c r="A132" s="14">
        <v>100</v>
      </c>
      <c r="B132" s="15" t="s">
        <v>27</v>
      </c>
      <c r="C132" s="15" t="s">
        <v>365</v>
      </c>
      <c r="D132" s="15" t="s">
        <v>41</v>
      </c>
      <c r="E132" s="15"/>
      <c r="F132" s="15"/>
      <c r="G132" s="16" t="s">
        <v>31</v>
      </c>
      <c r="H132" s="15" t="s">
        <v>32</v>
      </c>
      <c r="I132" s="15" t="s">
        <v>366</v>
      </c>
      <c r="J132" s="17">
        <v>23054524</v>
      </c>
      <c r="K132" s="15" t="s">
        <v>182</v>
      </c>
      <c r="L132" s="15">
        <v>5</v>
      </c>
      <c r="M132" s="18">
        <v>0</v>
      </c>
      <c r="N132" s="18"/>
      <c r="O132" s="18"/>
      <c r="P132" s="18">
        <f>SUM(M132:O132)</f>
        <v>0</v>
      </c>
      <c r="Q132" s="15" t="s">
        <v>36</v>
      </c>
      <c r="R132" s="15" t="s">
        <v>37</v>
      </c>
      <c r="S132" s="15"/>
      <c r="T132" s="19"/>
      <c r="U132" s="20" t="s">
        <v>38</v>
      </c>
      <c r="V132" s="19" t="s">
        <v>39</v>
      </c>
    </row>
    <row r="133" spans="1:22" ht="19.5" customHeight="1">
      <c r="A133" s="23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5" t="s">
        <v>268</v>
      </c>
      <c r="M133" s="26">
        <f>+SUM(M129:M132)</f>
        <v>2962</v>
      </c>
      <c r="N133" s="26">
        <f>+SUM(N129:N132)</f>
        <v>0</v>
      </c>
      <c r="O133" s="26">
        <f>+SUM(O129:O132)</f>
        <v>0</v>
      </c>
      <c r="P133" s="26">
        <f>+SUM(P129:P132)</f>
        <v>2962</v>
      </c>
      <c r="Q133" s="27" t="s">
        <v>269</v>
      </c>
      <c r="R133" s="28"/>
      <c r="S133" s="24"/>
      <c r="T133" s="22"/>
      <c r="U133" s="24"/>
    </row>
    <row r="134" spans="1:22" ht="15" customHeight="1">
      <c r="A134" s="10" t="s">
        <v>367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R134" s="11"/>
      <c r="V134" s="12"/>
    </row>
    <row r="135" spans="1:22" ht="21.95" customHeight="1">
      <c r="A135" s="30" t="s">
        <v>4</v>
      </c>
      <c r="B135" s="31" t="s">
        <v>5</v>
      </c>
      <c r="C135" s="31" t="s">
        <v>6</v>
      </c>
      <c r="D135" s="31" t="s">
        <v>7</v>
      </c>
      <c r="E135" s="31" t="s">
        <v>8</v>
      </c>
      <c r="F135" s="31" t="s">
        <v>9</v>
      </c>
      <c r="G135" s="31" t="s">
        <v>10</v>
      </c>
      <c r="H135" s="31" t="s">
        <v>11</v>
      </c>
      <c r="I135" s="31" t="s">
        <v>12</v>
      </c>
      <c r="J135" s="31" t="s">
        <v>13</v>
      </c>
      <c r="K135" s="31" t="s">
        <v>14</v>
      </c>
      <c r="L135" s="31" t="s">
        <v>15</v>
      </c>
      <c r="M135" s="32" t="str">
        <f>$M$5</f>
        <v>Rzeczywiste zużycie energii [kWh]
w okresie
od 01.01.2017 r.
do 31.12.2017 r.</v>
      </c>
      <c r="N135" s="33"/>
      <c r="O135" s="34"/>
      <c r="P135" s="2" t="str">
        <f>$P$5</f>
        <v>Szacowane zużycie energii [kWh]
w okresie
od 01.01.2019 r.
do 31.12.2019 r.</v>
      </c>
      <c r="Q135" s="31" t="s">
        <v>18</v>
      </c>
      <c r="R135" s="31" t="s">
        <v>19</v>
      </c>
      <c r="S135" s="31" t="s">
        <v>20</v>
      </c>
      <c r="T135" s="35" t="s">
        <v>21</v>
      </c>
      <c r="U135" s="30" t="s">
        <v>22</v>
      </c>
      <c r="V135" s="19" t="s">
        <v>39</v>
      </c>
    </row>
    <row r="136" spans="1:22" ht="21.95" customHeight="1">
      <c r="A136" s="36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 t="s">
        <v>24</v>
      </c>
      <c r="N136" s="13" t="s">
        <v>25</v>
      </c>
      <c r="O136" s="13" t="s">
        <v>25</v>
      </c>
      <c r="P136" s="2"/>
      <c r="Q136" s="13"/>
      <c r="R136" s="13"/>
      <c r="S136" s="13"/>
      <c r="T136" s="37"/>
      <c r="U136" s="36"/>
      <c r="V136" s="19" t="s">
        <v>39</v>
      </c>
    </row>
    <row r="137" spans="1:22" ht="29.25">
      <c r="A137" s="14">
        <v>101</v>
      </c>
      <c r="B137" s="15" t="s">
        <v>27</v>
      </c>
      <c r="C137" s="15" t="s">
        <v>368</v>
      </c>
      <c r="D137" s="15" t="s">
        <v>66</v>
      </c>
      <c r="E137" s="15"/>
      <c r="F137" s="15"/>
      <c r="G137" s="16" t="s">
        <v>31</v>
      </c>
      <c r="H137" s="15" t="s">
        <v>32</v>
      </c>
      <c r="I137" s="15" t="s">
        <v>369</v>
      </c>
      <c r="J137" s="17" t="s">
        <v>370</v>
      </c>
      <c r="K137" s="15" t="s">
        <v>283</v>
      </c>
      <c r="L137" s="15">
        <v>22</v>
      </c>
      <c r="M137" s="18">
        <v>16597</v>
      </c>
      <c r="N137" s="18"/>
      <c r="O137" s="18"/>
      <c r="P137" s="18">
        <f>M137+O137</f>
        <v>16597</v>
      </c>
      <c r="Q137" s="15" t="s">
        <v>36</v>
      </c>
      <c r="R137" s="15" t="s">
        <v>37</v>
      </c>
      <c r="S137" s="15"/>
      <c r="T137" s="19"/>
      <c r="U137" s="20" t="s">
        <v>38</v>
      </c>
      <c r="V137" s="19" t="s">
        <v>39</v>
      </c>
    </row>
    <row r="138" spans="1:22" ht="20.100000000000001" customHeight="1">
      <c r="A138" s="14">
        <v>102</v>
      </c>
      <c r="B138" s="15" t="s">
        <v>27</v>
      </c>
      <c r="C138" s="15" t="s">
        <v>371</v>
      </c>
      <c r="D138" s="15" t="s">
        <v>252</v>
      </c>
      <c r="E138" s="15"/>
      <c r="F138" s="15"/>
      <c r="G138" s="16" t="s">
        <v>31</v>
      </c>
      <c r="H138" s="15" t="s">
        <v>32</v>
      </c>
      <c r="I138" s="15" t="s">
        <v>372</v>
      </c>
      <c r="J138" s="17">
        <v>13132987</v>
      </c>
      <c r="K138" s="15" t="s">
        <v>182</v>
      </c>
      <c r="L138" s="15">
        <v>22</v>
      </c>
      <c r="M138" s="18">
        <v>3456</v>
      </c>
      <c r="N138" s="18"/>
      <c r="O138" s="18"/>
      <c r="P138" s="18">
        <f>M138+O138</f>
        <v>3456</v>
      </c>
      <c r="Q138" s="15" t="s">
        <v>36</v>
      </c>
      <c r="R138" s="15" t="s">
        <v>37</v>
      </c>
      <c r="S138" s="15"/>
      <c r="T138" s="19"/>
      <c r="U138" s="20" t="s">
        <v>38</v>
      </c>
      <c r="V138" s="22"/>
    </row>
    <row r="139" spans="1:22" ht="20.100000000000001" customHeight="1">
      <c r="A139" s="14">
        <v>103</v>
      </c>
      <c r="B139" s="15" t="s">
        <v>27</v>
      </c>
      <c r="C139" s="15" t="s">
        <v>371</v>
      </c>
      <c r="D139" s="15" t="s">
        <v>41</v>
      </c>
      <c r="E139" s="15"/>
      <c r="F139" s="15" t="s">
        <v>373</v>
      </c>
      <c r="G139" s="16" t="s">
        <v>31</v>
      </c>
      <c r="H139" s="15" t="s">
        <v>32</v>
      </c>
      <c r="I139" s="15" t="s">
        <v>357</v>
      </c>
      <c r="J139" s="17">
        <v>273773</v>
      </c>
      <c r="K139" s="15" t="s">
        <v>277</v>
      </c>
      <c r="L139" s="15">
        <v>16</v>
      </c>
      <c r="M139" s="18">
        <v>1379</v>
      </c>
      <c r="N139" s="18">
        <v>2293</v>
      </c>
      <c r="O139" s="18">
        <v>2293</v>
      </c>
      <c r="P139" s="18">
        <f>M139+O139</f>
        <v>3672</v>
      </c>
      <c r="Q139" s="15" t="s">
        <v>36</v>
      </c>
      <c r="R139" s="15" t="s">
        <v>37</v>
      </c>
      <c r="S139" s="15"/>
      <c r="T139" s="19"/>
      <c r="U139" s="20" t="s">
        <v>38</v>
      </c>
      <c r="V139" s="22"/>
    </row>
    <row r="140" spans="1:22" ht="19.5" customHeight="1">
      <c r="A140" s="23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5" t="s">
        <v>268</v>
      </c>
      <c r="M140" s="26">
        <f>SUBTOTAL(9,M137:M139)</f>
        <v>21432</v>
      </c>
      <c r="N140" s="26">
        <f>SUBTOTAL(9,N137:N139)</f>
        <v>2293</v>
      </c>
      <c r="O140" s="26">
        <f>SUBTOTAL(9,O137:O139)</f>
        <v>2293</v>
      </c>
      <c r="P140" s="26">
        <f>SUBTOTAL(9,P137:P139)</f>
        <v>23725</v>
      </c>
      <c r="Q140" s="27" t="s">
        <v>269</v>
      </c>
      <c r="R140" s="28"/>
      <c r="S140" s="24"/>
      <c r="T140" s="22"/>
      <c r="U140" s="24"/>
    </row>
    <row r="141" spans="1:22" ht="21.95" customHeight="1">
      <c r="A141" s="10" t="s">
        <v>374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R141" s="11"/>
    </row>
    <row r="142" spans="1:22" ht="21.95" customHeight="1">
      <c r="A142" s="30" t="s">
        <v>4</v>
      </c>
      <c r="B142" s="31" t="s">
        <v>5</v>
      </c>
      <c r="C142" s="31" t="s">
        <v>6</v>
      </c>
      <c r="D142" s="31" t="s">
        <v>7</v>
      </c>
      <c r="E142" s="31" t="s">
        <v>8</v>
      </c>
      <c r="F142" s="31" t="s">
        <v>9</v>
      </c>
      <c r="G142" s="31" t="s">
        <v>10</v>
      </c>
      <c r="H142" s="31" t="s">
        <v>11</v>
      </c>
      <c r="I142" s="31" t="s">
        <v>12</v>
      </c>
      <c r="J142" s="31" t="s">
        <v>13</v>
      </c>
      <c r="K142" s="31" t="s">
        <v>14</v>
      </c>
      <c r="L142" s="31" t="s">
        <v>15</v>
      </c>
      <c r="M142" s="32" t="str">
        <f>$M$5</f>
        <v>Rzeczywiste zużycie energii [kWh]
w okresie
od 01.01.2017 r.
do 31.12.2017 r.</v>
      </c>
      <c r="N142" s="33"/>
      <c r="O142" s="34"/>
      <c r="P142" s="2" t="str">
        <f>$P$5</f>
        <v>Szacowane zużycie energii [kWh]
w okresie
od 01.01.2019 r.
do 31.12.2019 r.</v>
      </c>
      <c r="Q142" s="31" t="s">
        <v>18</v>
      </c>
      <c r="R142" s="31" t="s">
        <v>19</v>
      </c>
      <c r="S142" s="31" t="s">
        <v>20</v>
      </c>
      <c r="T142" s="35" t="s">
        <v>21</v>
      </c>
      <c r="U142" s="30" t="s">
        <v>22</v>
      </c>
    </row>
    <row r="143" spans="1:22" ht="21.95" customHeight="1">
      <c r="A143" s="36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 t="s">
        <v>24</v>
      </c>
      <c r="N143" s="13" t="s">
        <v>25</v>
      </c>
      <c r="O143" s="13" t="s">
        <v>25</v>
      </c>
      <c r="P143" s="2"/>
      <c r="Q143" s="13"/>
      <c r="R143" s="13"/>
      <c r="S143" s="13"/>
      <c r="T143" s="37"/>
      <c r="U143" s="36"/>
    </row>
    <row r="144" spans="1:22" ht="21.95" customHeight="1">
      <c r="A144" s="14">
        <v>104</v>
      </c>
      <c r="B144" s="15" t="s">
        <v>27</v>
      </c>
      <c r="C144" s="15" t="s">
        <v>365</v>
      </c>
      <c r="D144" s="15" t="s">
        <v>32</v>
      </c>
      <c r="E144" s="15"/>
      <c r="F144" s="15">
        <v>231</v>
      </c>
      <c r="G144" s="16" t="s">
        <v>31</v>
      </c>
      <c r="H144" s="15" t="s">
        <v>32</v>
      </c>
      <c r="I144" s="15" t="s">
        <v>375</v>
      </c>
      <c r="J144" s="17">
        <v>94318707</v>
      </c>
      <c r="K144" s="15" t="s">
        <v>277</v>
      </c>
      <c r="L144" s="15">
        <v>23</v>
      </c>
      <c r="M144" s="18">
        <v>5504</v>
      </c>
      <c r="N144" s="18"/>
      <c r="O144" s="18">
        <v>12844</v>
      </c>
      <c r="P144" s="18">
        <f>M144+O144</f>
        <v>18348</v>
      </c>
      <c r="Q144" s="15" t="s">
        <v>36</v>
      </c>
      <c r="R144" s="15" t="s">
        <v>37</v>
      </c>
      <c r="S144" s="15"/>
      <c r="T144" s="19"/>
      <c r="U144" s="20" t="s">
        <v>38</v>
      </c>
    </row>
    <row r="145" spans="1:21" ht="21.95" customHeight="1">
      <c r="A145" s="14">
        <v>105</v>
      </c>
      <c r="B145" s="15" t="s">
        <v>27</v>
      </c>
      <c r="C145" s="15" t="s">
        <v>376</v>
      </c>
      <c r="D145" s="15" t="s">
        <v>32</v>
      </c>
      <c r="E145" s="15"/>
      <c r="F145" s="15">
        <v>277</v>
      </c>
      <c r="G145" s="16" t="s">
        <v>31</v>
      </c>
      <c r="H145" s="15" t="s">
        <v>32</v>
      </c>
      <c r="I145" s="15" t="s">
        <v>377</v>
      </c>
      <c r="J145" s="17">
        <v>7908742</v>
      </c>
      <c r="K145" s="15" t="s">
        <v>182</v>
      </c>
      <c r="L145" s="15">
        <v>5</v>
      </c>
      <c r="M145" s="18">
        <v>3567</v>
      </c>
      <c r="N145" s="18"/>
      <c r="O145" s="18"/>
      <c r="P145" s="18">
        <f>M145+O145</f>
        <v>3567</v>
      </c>
      <c r="Q145" s="15" t="s">
        <v>36</v>
      </c>
      <c r="R145" s="15" t="s">
        <v>37</v>
      </c>
      <c r="S145" s="15"/>
      <c r="T145" s="19"/>
      <c r="U145" s="20" t="s">
        <v>38</v>
      </c>
    </row>
    <row r="146" spans="1:21" ht="21.95" customHeight="1">
      <c r="A146" s="14">
        <v>106</v>
      </c>
      <c r="B146" s="15" t="s">
        <v>27</v>
      </c>
      <c r="C146" s="15" t="s">
        <v>378</v>
      </c>
      <c r="D146" s="15" t="s">
        <v>32</v>
      </c>
      <c r="E146" s="15"/>
      <c r="F146" s="15">
        <v>233</v>
      </c>
      <c r="G146" s="16" t="s">
        <v>31</v>
      </c>
      <c r="H146" s="15" t="s">
        <v>32</v>
      </c>
      <c r="I146" s="15" t="s">
        <v>379</v>
      </c>
      <c r="J146" s="17">
        <v>80362306</v>
      </c>
      <c r="K146" s="15" t="s">
        <v>283</v>
      </c>
      <c r="L146" s="15">
        <v>5</v>
      </c>
      <c r="M146" s="18">
        <v>2034</v>
      </c>
      <c r="N146" s="18">
        <v>2293</v>
      </c>
      <c r="O146" s="18"/>
      <c r="P146" s="18">
        <f>M146+O146</f>
        <v>2034</v>
      </c>
      <c r="Q146" s="15" t="s">
        <v>36</v>
      </c>
      <c r="R146" s="15" t="s">
        <v>37</v>
      </c>
      <c r="S146" s="15"/>
      <c r="T146" s="19"/>
      <c r="U146" s="20" t="s">
        <v>38</v>
      </c>
    </row>
    <row r="147" spans="1:21" ht="19.5" customHeight="1">
      <c r="A147" s="23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5" t="s">
        <v>268</v>
      </c>
      <c r="M147" s="26">
        <f>SUM(M144:M146)</f>
        <v>11105</v>
      </c>
      <c r="N147" s="26">
        <f>SUM(N144:N146)</f>
        <v>2293</v>
      </c>
      <c r="O147" s="26">
        <f>SUM(O144:O146)</f>
        <v>12844</v>
      </c>
      <c r="P147" s="26">
        <f>SUM(P144:P146)</f>
        <v>23949</v>
      </c>
      <c r="Q147" s="27" t="s">
        <v>269</v>
      </c>
      <c r="R147" s="28"/>
      <c r="S147" s="24"/>
      <c r="T147" s="22"/>
      <c r="U147" s="24"/>
    </row>
    <row r="148" spans="1:21" ht="21.95" customHeight="1"/>
    <row r="149" spans="1:21" ht="19.5" customHeight="1">
      <c r="A149" s="23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5" t="s">
        <v>380</v>
      </c>
      <c r="M149" s="26">
        <f>M70+M83+M91+M103+M114+M123+M133+M140+M147</f>
        <v>377271</v>
      </c>
      <c r="N149" s="26">
        <f>N70+N83+N91+N103+N114+N123+N133+N140+N147</f>
        <v>359998</v>
      </c>
      <c r="O149" s="26">
        <f>O70+O83+O91+O103+O114+O123+O133+O140+O147</f>
        <v>298943</v>
      </c>
      <c r="P149" s="26">
        <f>P70+P83+P91+P103+P114+P123+P133+P140+P147</f>
        <v>682136</v>
      </c>
      <c r="Q149" s="27" t="s">
        <v>269</v>
      </c>
      <c r="R149" s="28"/>
      <c r="S149" s="24"/>
      <c r="T149" s="22"/>
      <c r="U149" s="24"/>
    </row>
    <row r="151" spans="1:21">
      <c r="B151" t="s">
        <v>381</v>
      </c>
    </row>
  </sheetData>
  <autoFilter ref="A6:V140"/>
  <mergeCells count="36">
    <mergeCell ref="V114:V115"/>
    <mergeCell ref="V123:V124"/>
    <mergeCell ref="P127:P128"/>
    <mergeCell ref="P135:P136"/>
    <mergeCell ref="P142:P143"/>
    <mergeCell ref="V83:V84"/>
    <mergeCell ref="P85:P86"/>
    <mergeCell ref="V91:V92"/>
    <mergeCell ref="V103:V104"/>
    <mergeCell ref="P105:P106"/>
    <mergeCell ref="T5:T6"/>
    <mergeCell ref="U5:U6"/>
    <mergeCell ref="V5:V6"/>
    <mergeCell ref="V70:V71"/>
    <mergeCell ref="P72:P73"/>
    <mergeCell ref="M5:O5"/>
    <mergeCell ref="P5:P6"/>
    <mergeCell ref="Q5:Q6"/>
    <mergeCell ref="R5:R6"/>
    <mergeCell ref="S5:S6"/>
    <mergeCell ref="A1:T1"/>
    <mergeCell ref="A2:T2"/>
    <mergeCell ref="A3:T3"/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" right="0" top="0.42986111111111103" bottom="0.54027777777777797" header="0.51180555555555496" footer="0.23611111111111099"/>
  <pageSetup paperSize="8" firstPageNumber="0" fitToHeight="0" orientation="landscape" horizontalDpi="300" verticalDpi="300"/>
  <headerFooter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4</vt:i4>
      </vt:variant>
    </vt:vector>
  </HeadingPairs>
  <TitlesOfParts>
    <vt:vector size="5" baseType="lpstr">
      <vt:lpstr>zał. Nr 1</vt:lpstr>
      <vt:lpstr>'zał. Nr 1'!_FilterDatabase_0</vt:lpstr>
      <vt:lpstr>'zał. Nr 1'!_FilterDatabase_0_0</vt:lpstr>
      <vt:lpstr>'zał. Nr 1'!_FilterDatabase_0_0_0</vt:lpstr>
      <vt:lpstr>'zał. Nr 1'!_FiltrujBazeDanych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kpiekarski</cp:lastModifiedBy>
  <cp:revision>15</cp:revision>
  <cp:lastPrinted>2018-12-05T07:23:12Z</cp:lastPrinted>
  <dcterms:created xsi:type="dcterms:W3CDTF">2018-08-20T08:05:16Z</dcterms:created>
  <dcterms:modified xsi:type="dcterms:W3CDTF">2018-12-10T14:15:57Z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